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H:\Committees\Governance Committees\Staff Governance Committee\Circulated Papers\2025\25 03 04\PDFs\"/>
    </mc:Choice>
  </mc:AlternateContent>
  <xr:revisionPtr revIDLastSave="0" documentId="8_{7EB73EEF-23E0-4B96-92F1-8A90FFBC42D1}" xr6:coauthVersionLast="47" xr6:coauthVersionMax="47" xr10:uidLastSave="{00000000-0000-0000-0000-000000000000}"/>
  <bookViews>
    <workbookView xWindow="-120" yWindow="-120" windowWidth="29040" windowHeight="15840" firstSheet="1" activeTab="4" xr2:uid="{00000000-000D-0000-FFFF-FFFF00000000}"/>
  </bookViews>
  <sheets>
    <sheet name="Guidance" sheetId="8" r:id="rId1"/>
    <sheet name="AfC rates" sheetId="1" r:id="rId2"/>
    <sheet name="Resident Doctors rates" sheetId="2" r:id="rId3"/>
    <sheet name="Other medical grades rates" sheetId="6" r:id="rId4"/>
    <sheet name="Reporting template Page 1" sheetId="9" r:id="rId5"/>
    <sheet name="Dental rates" sheetId="7" r:id="rId6"/>
    <sheet name="Reporting template page 2" sheetId="10" r:id="rId7"/>
    <sheet name="Sheet1" sheetId="1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2" l="1"/>
  <c r="M10" i="2"/>
  <c r="L11" i="2"/>
  <c r="L10" i="2"/>
  <c r="I11" i="2"/>
  <c r="K11" i="2" s="1"/>
  <c r="I10" i="2"/>
  <c r="K10" i="2" s="1"/>
  <c r="G10" i="6"/>
  <c r="I10" i="6" s="1"/>
  <c r="G11" i="6"/>
  <c r="I11" i="6" s="1"/>
  <c r="G12" i="6"/>
  <c r="I12" i="6" s="1"/>
  <c r="G13" i="6"/>
  <c r="I13" i="6" s="1"/>
  <c r="G14" i="6"/>
  <c r="I14" i="6" s="1"/>
  <c r="G15" i="6"/>
  <c r="I15" i="6" s="1"/>
  <c r="G16" i="6"/>
  <c r="I16" i="6" s="1"/>
  <c r="G17" i="6"/>
  <c r="I17" i="6" s="1"/>
  <c r="G18" i="6"/>
  <c r="I18" i="6" s="1"/>
  <c r="G19" i="6"/>
  <c r="I19" i="6" s="1"/>
  <c r="G20" i="6"/>
  <c r="I20" i="6" s="1"/>
  <c r="G24" i="6"/>
  <c r="I24" i="6" s="1"/>
  <c r="G25" i="6"/>
  <c r="I25" i="6" s="1"/>
  <c r="G26" i="6"/>
  <c r="I26" i="6" s="1"/>
  <c r="G9" i="6"/>
  <c r="I9" i="6" s="1"/>
  <c r="I12" i="2"/>
  <c r="K12" i="2" s="1"/>
  <c r="I13" i="2"/>
  <c r="K13" i="2" s="1"/>
  <c r="I14" i="2"/>
  <c r="K14" i="2" s="1"/>
  <c r="I15" i="2"/>
  <c r="K15" i="2" s="1"/>
  <c r="I16" i="2"/>
  <c r="K16" i="2" s="1"/>
  <c r="I17" i="2"/>
  <c r="K17" i="2" s="1"/>
  <c r="I18" i="2"/>
  <c r="K18" i="2" s="1"/>
  <c r="I19" i="2"/>
  <c r="K19" i="2" s="1"/>
  <c r="I20" i="2"/>
  <c r="K20" i="2" s="1"/>
  <c r="I21" i="2"/>
  <c r="K21" i="2" s="1"/>
  <c r="I22" i="2"/>
  <c r="K22" i="2" s="1"/>
  <c r="I23" i="2"/>
  <c r="K23" i="2" s="1"/>
  <c r="I24" i="2"/>
  <c r="K24" i="2" s="1"/>
  <c r="I25" i="2"/>
  <c r="K25" i="2" s="1"/>
  <c r="I26" i="2"/>
  <c r="K26" i="2" s="1"/>
  <c r="I27" i="2"/>
  <c r="K27" i="2" s="1"/>
  <c r="I28" i="2"/>
  <c r="K28" i="2" s="1"/>
  <c r="I29" i="2"/>
  <c r="K29" i="2" s="1"/>
  <c r="I30" i="2"/>
  <c r="K30" i="2" s="1"/>
  <c r="I31" i="2"/>
  <c r="K31" i="2" s="1"/>
  <c r="I32" i="2"/>
  <c r="K32" i="2" s="1"/>
  <c r="I33" i="2"/>
  <c r="K33" i="2" s="1"/>
  <c r="I34" i="2"/>
  <c r="K34" i="2" s="1"/>
  <c r="I35" i="2"/>
  <c r="K35" i="2" s="1"/>
  <c r="I36" i="2"/>
  <c r="K36" i="2" s="1"/>
  <c r="I37" i="2"/>
  <c r="K37" i="2" s="1"/>
  <c r="H18" i="6"/>
  <c r="F19" i="6"/>
  <c r="H19" i="6" s="1"/>
  <c r="F20" i="6"/>
  <c r="H20" i="6" s="1"/>
  <c r="H12" i="6"/>
  <c r="J12" i="6" s="1"/>
  <c r="F13" i="6"/>
  <c r="H13" i="6" s="1"/>
  <c r="F14" i="6"/>
  <c r="H14" i="6" s="1"/>
  <c r="N11" i="2" l="1"/>
  <c r="N10" i="2"/>
  <c r="J20" i="6"/>
  <c r="K20" i="6"/>
  <c r="L20" i="6" s="1"/>
  <c r="J19" i="6"/>
  <c r="J18" i="6"/>
  <c r="K18" i="6" s="1"/>
  <c r="L18" i="6" s="1"/>
  <c r="K12" i="6"/>
  <c r="L12" i="6" s="1"/>
  <c r="J14" i="6"/>
  <c r="K14" i="6" s="1"/>
  <c r="L14" i="6" s="1"/>
  <c r="J13" i="6"/>
  <c r="K19" i="6" l="1"/>
  <c r="L19" i="6" s="1"/>
  <c r="K13" i="6"/>
  <c r="L13" i="6" s="1"/>
  <c r="F25" i="6" l="1"/>
  <c r="H25" i="6" s="1"/>
  <c r="F16" i="6"/>
  <c r="H16" i="6" s="1"/>
  <c r="F10" i="6"/>
  <c r="H10" i="6" s="1"/>
  <c r="F26" i="6"/>
  <c r="H26" i="6" s="1"/>
  <c r="F17" i="6"/>
  <c r="H17" i="6" s="1"/>
  <c r="F11" i="6"/>
  <c r="H11" i="6" s="1"/>
  <c r="H37" i="2" l="1"/>
  <c r="H36" i="2"/>
  <c r="J36" i="2" s="1"/>
  <c r="H35" i="2"/>
  <c r="J35" i="2" s="1"/>
  <c r="H34" i="2"/>
  <c r="J34" i="2" s="1"/>
  <c r="H33" i="2"/>
  <c r="J33" i="2" s="1"/>
  <c r="H32" i="2"/>
  <c r="H31" i="2"/>
  <c r="H30" i="2"/>
  <c r="J30" i="2" s="1"/>
  <c r="H29" i="2"/>
  <c r="J29" i="2" s="1"/>
  <c r="H28" i="2"/>
  <c r="J28" i="2" s="1"/>
  <c r="H27" i="2"/>
  <c r="H26" i="2"/>
  <c r="H25" i="2"/>
  <c r="J25" i="2" s="1"/>
  <c r="H24" i="2"/>
  <c r="J24" i="2" s="1"/>
  <c r="H23" i="2"/>
  <c r="J23" i="2" s="1"/>
  <c r="H22" i="2"/>
  <c r="H21" i="2"/>
  <c r="J21" i="2" s="1"/>
  <c r="H20" i="2"/>
  <c r="H19" i="2"/>
  <c r="J19" i="2" s="1"/>
  <c r="H18" i="2"/>
  <c r="J18" i="2" s="1"/>
  <c r="H13" i="2"/>
  <c r="J13" i="2" s="1"/>
  <c r="H14" i="2"/>
  <c r="J14" i="2" s="1"/>
  <c r="H15" i="2"/>
  <c r="J15" i="2" s="1"/>
  <c r="H16" i="2"/>
  <c r="H17" i="2"/>
  <c r="H12" i="2"/>
  <c r="J12" i="2" s="1"/>
  <c r="D66" i="1"/>
  <c r="D67" i="1"/>
  <c r="D68" i="1"/>
  <c r="D69" i="1"/>
  <c r="D70" i="1"/>
  <c r="D71" i="1"/>
  <c r="D72" i="1"/>
  <c r="D73" i="1"/>
  <c r="D74" i="1"/>
  <c r="D75" i="1"/>
  <c r="D76" i="1"/>
  <c r="D65" i="1"/>
  <c r="D49" i="1"/>
  <c r="D50" i="1"/>
  <c r="D51" i="1"/>
  <c r="D52" i="1"/>
  <c r="D53" i="1"/>
  <c r="D54" i="1"/>
  <c r="D55" i="1"/>
  <c r="D56" i="1"/>
  <c r="D57" i="1"/>
  <c r="D58" i="1"/>
  <c r="D59" i="1"/>
  <c r="D48" i="1"/>
  <c r="D32" i="1"/>
  <c r="D33" i="1"/>
  <c r="D34" i="1"/>
  <c r="D35" i="1"/>
  <c r="D36" i="1"/>
  <c r="D37" i="1"/>
  <c r="D38" i="1"/>
  <c r="D39" i="1"/>
  <c r="D40" i="1"/>
  <c r="D41" i="1"/>
  <c r="D42" i="1"/>
  <c r="D31" i="1"/>
  <c r="E7" i="1"/>
  <c r="E8" i="1"/>
  <c r="E9" i="1"/>
  <c r="E10" i="1"/>
  <c r="E11" i="1"/>
  <c r="E12" i="1"/>
  <c r="E13" i="1"/>
  <c r="E14" i="1"/>
  <c r="E15" i="1"/>
  <c r="E16" i="1"/>
  <c r="E17" i="1"/>
  <c r="E6" i="1"/>
  <c r="E11" i="7"/>
  <c r="F11" i="7" s="1"/>
  <c r="E10" i="7"/>
  <c r="F10" i="7" s="1"/>
  <c r="E9" i="7"/>
  <c r="J16" i="2" l="1"/>
  <c r="J26" i="2"/>
  <c r="L26" i="2" s="1"/>
  <c r="J27" i="2"/>
  <c r="L27" i="2" s="1"/>
  <c r="J31" i="2"/>
  <c r="L31" i="2" s="1"/>
  <c r="J20" i="2"/>
  <c r="L20" i="2" s="1"/>
  <c r="J32" i="2"/>
  <c r="J22" i="2"/>
  <c r="L22" i="2" s="1"/>
  <c r="M22" i="2" s="1"/>
  <c r="N22" i="2" s="1"/>
  <c r="J17" i="2"/>
  <c r="L17" i="2" s="1"/>
  <c r="M17" i="2" s="1"/>
  <c r="N17" i="2" s="1"/>
  <c r="J37" i="2"/>
  <c r="L36" i="2"/>
  <c r="M36" i="2" s="1"/>
  <c r="N36" i="2" s="1"/>
  <c r="L15" i="2"/>
  <c r="L16" i="2"/>
  <c r="M16" i="2" s="1"/>
  <c r="N16" i="2" s="1"/>
  <c r="L21" i="2"/>
  <c r="G10" i="7"/>
  <c r="H10" i="7" s="1"/>
  <c r="I10" i="7" s="1"/>
  <c r="G9" i="7"/>
  <c r="F9" i="7"/>
  <c r="G11" i="7"/>
  <c r="H11" i="7" s="1"/>
  <c r="I11" i="7" s="1"/>
  <c r="M27" i="2" l="1"/>
  <c r="N27" i="2" s="1"/>
  <c r="M26" i="2"/>
  <c r="N26" i="2" s="1"/>
  <c r="L32" i="2"/>
  <c r="M32" i="2" s="1"/>
  <c r="N32" i="2" s="1"/>
  <c r="M20" i="2"/>
  <c r="N20" i="2" s="1"/>
  <c r="L37" i="2"/>
  <c r="M37" i="2" s="1"/>
  <c r="N37" i="2" s="1"/>
  <c r="M31" i="2"/>
  <c r="N31" i="2" s="1"/>
  <c r="M15" i="2"/>
  <c r="N15" i="2" s="1"/>
  <c r="M21" i="2"/>
  <c r="N21" i="2" s="1"/>
  <c r="H9" i="7"/>
  <c r="I9" i="7" s="1"/>
  <c r="J16" i="6"/>
  <c r="J17" i="6"/>
  <c r="K17" i="6"/>
  <c r="L17" i="6" s="1"/>
  <c r="H15" i="6"/>
  <c r="H24" i="6"/>
  <c r="H9" i="6"/>
  <c r="K16" i="6" l="1"/>
  <c r="L16" i="6" s="1"/>
  <c r="J24" i="6"/>
  <c r="K24" i="6" s="1"/>
  <c r="L24" i="6" s="1"/>
  <c r="J9" i="6"/>
  <c r="K9" i="6" s="1"/>
  <c r="L9" i="6" s="1"/>
  <c r="J15" i="6"/>
  <c r="J11" i="6"/>
  <c r="J10" i="6"/>
  <c r="J26" i="6"/>
  <c r="J25" i="6"/>
  <c r="L13" i="2"/>
  <c r="L34" i="2"/>
  <c r="K15" i="6" l="1"/>
  <c r="L15" i="6" s="1"/>
  <c r="K26" i="6"/>
  <c r="L26" i="6" s="1"/>
  <c r="K25" i="6"/>
  <c r="L25" i="6" s="1"/>
  <c r="K10" i="6"/>
  <c r="L10" i="6" s="1"/>
  <c r="K11" i="6"/>
  <c r="L11" i="6" s="1"/>
  <c r="L28" i="2"/>
  <c r="L29" i="2"/>
  <c r="L18" i="2"/>
  <c r="M18" i="2" s="1"/>
  <c r="N18" i="2" s="1"/>
  <c r="L19" i="2"/>
  <c r="L35" i="2"/>
  <c r="L25" i="2"/>
  <c r="L24" i="2"/>
  <c r="M34" i="2"/>
  <c r="N34" i="2" s="1"/>
  <c r="L30" i="2"/>
  <c r="L33" i="2"/>
  <c r="L23" i="2"/>
  <c r="M13" i="2"/>
  <c r="N13" i="2" s="1"/>
  <c r="L14" i="2"/>
  <c r="M23" i="2" l="1"/>
  <c r="N23" i="2" s="1"/>
  <c r="M29" i="2"/>
  <c r="N29" i="2" s="1"/>
  <c r="M35" i="2"/>
  <c r="N35" i="2" s="1"/>
  <c r="M14" i="2"/>
  <c r="N14" i="2" s="1"/>
  <c r="M28" i="2"/>
  <c r="N28" i="2" s="1"/>
  <c r="M30" i="2"/>
  <c r="N30" i="2" s="1"/>
  <c r="M25" i="2"/>
  <c r="N25" i="2" s="1"/>
  <c r="M24" i="2"/>
  <c r="N24" i="2" s="1"/>
  <c r="M19" i="2"/>
  <c r="N19" i="2" s="1"/>
  <c r="M33" i="2"/>
  <c r="N33" i="2" s="1"/>
  <c r="L12" i="2"/>
  <c r="G6" i="1"/>
  <c r="E73" i="1"/>
  <c r="F73" i="1" s="1"/>
  <c r="E76" i="1"/>
  <c r="F76" i="1" s="1"/>
  <c r="E75" i="1"/>
  <c r="E74" i="1"/>
  <c r="E72" i="1"/>
  <c r="F72" i="1" s="1"/>
  <c r="E68" i="1"/>
  <c r="F68" i="1" s="1"/>
  <c r="E67" i="1"/>
  <c r="E66" i="1"/>
  <c r="E54" i="1"/>
  <c r="E58" i="1"/>
  <c r="F58" i="1" s="1"/>
  <c r="E57" i="1"/>
  <c r="E56" i="1"/>
  <c r="E52" i="1"/>
  <c r="E51" i="1"/>
  <c r="E49" i="1"/>
  <c r="E48" i="1"/>
  <c r="E42" i="1"/>
  <c r="F40" i="1"/>
  <c r="F39" i="1"/>
  <c r="F38" i="1"/>
  <c r="F37" i="1"/>
  <c r="F36" i="1"/>
  <c r="F35" i="1"/>
  <c r="F34" i="1"/>
  <c r="F33" i="1"/>
  <c r="E33" i="1"/>
  <c r="F32" i="1"/>
  <c r="E31" i="1"/>
  <c r="G7" i="1"/>
  <c r="G8" i="1"/>
  <c r="G9" i="1"/>
  <c r="G10" i="1"/>
  <c r="G11" i="1"/>
  <c r="F12" i="1"/>
  <c r="G13" i="1"/>
  <c r="G14" i="1"/>
  <c r="G15" i="1"/>
  <c r="F16" i="1"/>
  <c r="G17" i="1"/>
  <c r="F49" i="1" l="1"/>
  <c r="G49" i="1" s="1"/>
  <c r="E59" i="1"/>
  <c r="F59" i="1" s="1"/>
  <c r="H59" i="1" s="1"/>
  <c r="E65" i="1"/>
  <c r="F65" i="1" s="1"/>
  <c r="F54" i="1"/>
  <c r="G54" i="1" s="1"/>
  <c r="E55" i="1"/>
  <c r="F55" i="1" s="1"/>
  <c r="M12" i="2"/>
  <c r="N12" i="2" s="1"/>
  <c r="G58" i="1"/>
  <c r="H58" i="1"/>
  <c r="H68" i="1"/>
  <c r="G68" i="1"/>
  <c r="H76" i="1"/>
  <c r="G76" i="1"/>
  <c r="G72" i="1"/>
  <c r="H72" i="1"/>
  <c r="H73" i="1"/>
  <c r="G73" i="1"/>
  <c r="I73" i="1" s="1"/>
  <c r="J73" i="1" s="1"/>
  <c r="F52" i="1"/>
  <c r="F14" i="1"/>
  <c r="E35" i="1"/>
  <c r="G35" i="1" s="1"/>
  <c r="H35" i="1" s="1"/>
  <c r="E70" i="1"/>
  <c r="F70" i="1" s="1"/>
  <c r="E50" i="1"/>
  <c r="F50" i="1" s="1"/>
  <c r="E53" i="1"/>
  <c r="F53" i="1" s="1"/>
  <c r="E71" i="1"/>
  <c r="F71" i="1" s="1"/>
  <c r="F75" i="1"/>
  <c r="F67" i="1"/>
  <c r="F51" i="1"/>
  <c r="F13" i="1"/>
  <c r="E34" i="1"/>
  <c r="G34" i="1" s="1"/>
  <c r="H34" i="1" s="1"/>
  <c r="F48" i="1"/>
  <c r="F41" i="1"/>
  <c r="G33" i="1"/>
  <c r="H33" i="1" s="1"/>
  <c r="F74" i="1"/>
  <c r="F66" i="1"/>
  <c r="E41" i="1"/>
  <c r="F57" i="1"/>
  <c r="G57" i="1" s="1"/>
  <c r="F11" i="1"/>
  <c r="E40" i="1"/>
  <c r="E32" i="1"/>
  <c r="G32" i="1" s="1"/>
  <c r="H32" i="1" s="1"/>
  <c r="F56" i="1"/>
  <c r="G56" i="1" s="1"/>
  <c r="F6" i="1"/>
  <c r="F10" i="1"/>
  <c r="E39" i="1"/>
  <c r="G39" i="1" s="1"/>
  <c r="H39" i="1" s="1"/>
  <c r="F17" i="1"/>
  <c r="F9" i="1"/>
  <c r="E38" i="1"/>
  <c r="G38" i="1" s="1"/>
  <c r="H38" i="1" s="1"/>
  <c r="G40" i="1"/>
  <c r="H40" i="1" s="1"/>
  <c r="F8" i="1"/>
  <c r="E37" i="1"/>
  <c r="G37" i="1" s="1"/>
  <c r="H37" i="1" s="1"/>
  <c r="E69" i="1"/>
  <c r="F69" i="1" s="1"/>
  <c r="F15" i="1"/>
  <c r="F7" i="1"/>
  <c r="E36" i="1"/>
  <c r="G36" i="1" s="1"/>
  <c r="H36" i="1" s="1"/>
  <c r="F31" i="1"/>
  <c r="G31" i="1" s="1"/>
  <c r="H31" i="1" s="1"/>
  <c r="F42" i="1"/>
  <c r="G42" i="1" s="1"/>
  <c r="H42" i="1" s="1"/>
  <c r="H8" i="1"/>
  <c r="I8" i="1"/>
  <c r="I15" i="1"/>
  <c r="H9" i="1"/>
  <c r="I6" i="1"/>
  <c r="I12" i="1"/>
  <c r="H7" i="1"/>
  <c r="I7" i="1"/>
  <c r="H15" i="1"/>
  <c r="I16" i="1"/>
  <c r="I9" i="1"/>
  <c r="H14" i="1"/>
  <c r="I11" i="1"/>
  <c r="H13" i="1"/>
  <c r="H17" i="1"/>
  <c r="H10" i="1"/>
  <c r="I14" i="1"/>
  <c r="H6" i="1"/>
  <c r="H16" i="1"/>
  <c r="H12" i="1"/>
  <c r="I17" i="1"/>
  <c r="I13" i="1"/>
  <c r="I10" i="1"/>
  <c r="H11" i="1"/>
  <c r="G12" i="1"/>
  <c r="G16" i="1"/>
  <c r="G41" i="1" l="1"/>
  <c r="H41" i="1" s="1"/>
  <c r="I72" i="1"/>
  <c r="J72" i="1" s="1"/>
  <c r="I76" i="1"/>
  <c r="J76" i="1" s="1"/>
  <c r="H49" i="1"/>
  <c r="I49" i="1" s="1"/>
  <c r="J49" i="1" s="1"/>
  <c r="G59" i="1"/>
  <c r="I59" i="1" s="1"/>
  <c r="J59" i="1" s="1"/>
  <c r="H54" i="1"/>
  <c r="I54" i="1" s="1"/>
  <c r="J54" i="1" s="1"/>
  <c r="G55" i="1"/>
  <c r="H55" i="1"/>
  <c r="H65" i="1"/>
  <c r="G65" i="1"/>
  <c r="I58" i="1"/>
  <c r="J58" i="1" s="1"/>
  <c r="H57" i="1"/>
  <c r="I57" i="1" s="1"/>
  <c r="J57" i="1" s="1"/>
  <c r="I68" i="1"/>
  <c r="J68" i="1" s="1"/>
  <c r="G50" i="1"/>
  <c r="H50" i="1"/>
  <c r="H69" i="1"/>
  <c r="G69" i="1"/>
  <c r="G71" i="1"/>
  <c r="H71" i="1"/>
  <c r="G53" i="1"/>
  <c r="H53" i="1"/>
  <c r="H75" i="1"/>
  <c r="G75" i="1"/>
  <c r="H56" i="1"/>
  <c r="I56" i="1" s="1"/>
  <c r="J56" i="1" s="1"/>
  <c r="H48" i="1"/>
  <c r="G48" i="1"/>
  <c r="H52" i="1"/>
  <c r="G52" i="1"/>
  <c r="G70" i="1"/>
  <c r="H70" i="1"/>
  <c r="H66" i="1"/>
  <c r="G66" i="1"/>
  <c r="H51" i="1"/>
  <c r="G51" i="1"/>
  <c r="H74" i="1"/>
  <c r="G74" i="1"/>
  <c r="H67" i="1"/>
  <c r="G67" i="1"/>
  <c r="I69" i="1" l="1"/>
  <c r="J69" i="1" s="1"/>
  <c r="I75" i="1"/>
  <c r="J75" i="1" s="1"/>
  <c r="I50" i="1"/>
  <c r="J50" i="1" s="1"/>
  <c r="I74" i="1"/>
  <c r="J74" i="1" s="1"/>
  <c r="I67" i="1"/>
  <c r="J67" i="1" s="1"/>
  <c r="I70" i="1"/>
  <c r="J70" i="1" s="1"/>
  <c r="I52" i="1"/>
  <c r="J52" i="1" s="1"/>
  <c r="I51" i="1"/>
  <c r="J51" i="1" s="1"/>
  <c r="I48" i="1"/>
  <c r="J48" i="1" s="1"/>
  <c r="I53" i="1"/>
  <c r="J53" i="1" s="1"/>
  <c r="I71" i="1"/>
  <c r="J71" i="1" s="1"/>
  <c r="I66" i="1"/>
  <c r="J66" i="1" s="1"/>
  <c r="I65" i="1"/>
  <c r="J65" i="1" s="1"/>
  <c r="I55" i="1"/>
  <c r="J55" i="1" s="1"/>
</calcChain>
</file>

<file path=xl/sharedStrings.xml><?xml version="1.0" encoding="utf-8"?>
<sst xmlns="http://schemas.openxmlformats.org/spreadsheetml/2006/main" count="4832" uniqueCount="195">
  <si>
    <t>Band</t>
  </si>
  <si>
    <t>Pts</t>
  </si>
  <si>
    <t>2023-24 Salary</t>
  </si>
  <si>
    <t>Band 1</t>
  </si>
  <si>
    <t>Band 2</t>
  </si>
  <si>
    <t>Band 3</t>
  </si>
  <si>
    <t>Band 4</t>
  </si>
  <si>
    <t>Band 5</t>
  </si>
  <si>
    <t>Band 6</t>
  </si>
  <si>
    <t>Band 7</t>
  </si>
  <si>
    <t>Band 8A </t>
  </si>
  <si>
    <t>Band 8B </t>
  </si>
  <si>
    <t>Band 8C </t>
  </si>
  <si>
    <t>Band 8D </t>
  </si>
  <si>
    <t>Band 9</t>
  </si>
  <si>
    <t>Hourly rate</t>
  </si>
  <si>
    <t>NI per hour (13.8%)</t>
  </si>
  <si>
    <t>Sunday &amp; Public holidays</t>
  </si>
  <si>
    <t>Source:</t>
  </si>
  <si>
    <t>Salaries are those at the top of each band.</t>
  </si>
  <si>
    <t>Note:</t>
  </si>
  <si>
    <t>Salary</t>
  </si>
  <si>
    <t xml:space="preserve">Rates of enhanced hours for Sunday and Public Holidays are double time, time plus 88%, 74% and 60% for bands 1, 2, 3 and 4 - 9 respectively. </t>
  </si>
  <si>
    <t>Extra Enhanced hours allowances per hour</t>
  </si>
  <si>
    <t>Saturday, Night &amp; Unsocial</t>
  </si>
  <si>
    <t xml:space="preserve">Rates of enhanced hours for Saturday, night and unsocial hours are time plus 50%, 44%, 37% and 30% for bands 1, 2, 3 and 4 - 9 respectively. </t>
  </si>
  <si>
    <t>Normal working hours</t>
  </si>
  <si>
    <t>Salary (hourly rate)</t>
  </si>
  <si>
    <t>Extra enhanced hours allowance (per hour)</t>
  </si>
  <si>
    <t>Total hourly rate</t>
  </si>
  <si>
    <t>Pay figures for AfC</t>
  </si>
  <si>
    <t>Calculation for agency reporting - normal working hours</t>
  </si>
  <si>
    <t>Calculation for agency reporting - Saturday, night and unsocial</t>
  </si>
  <si>
    <t>Calculation for agency reporting - Sunday and public holidays</t>
  </si>
  <si>
    <t>Table 1</t>
  </si>
  <si>
    <t>Table 2</t>
  </si>
  <si>
    <t>Table 3</t>
  </si>
  <si>
    <t>Table 4</t>
  </si>
  <si>
    <t>Comparison rate for agency calculation (per hour)</t>
  </si>
  <si>
    <t>Pension per hour (22.5%)</t>
  </si>
  <si>
    <t>150% of comparison rate (per hour)*</t>
  </si>
  <si>
    <t>*Note: travel, subsistence and other expenses must be added to this</t>
  </si>
  <si>
    <t>150% of  comparison rate (per hour)*</t>
  </si>
  <si>
    <t>Grade</t>
  </si>
  <si>
    <t>Consultant</t>
  </si>
  <si>
    <t>Foundation House Officer 1</t>
  </si>
  <si>
    <t>Foundation House Officer 2</t>
  </si>
  <si>
    <t>PCS2023(DD)01.pdf (scot.nhs.uk)</t>
  </si>
  <si>
    <t>Dental Officer</t>
  </si>
  <si>
    <t>Senior Dental Officer</t>
  </si>
  <si>
    <t>Equivalent Framework description</t>
  </si>
  <si>
    <t>Pay details are taken from the pay circular and annexes refer to annexes in this document:</t>
  </si>
  <si>
    <t>Hourly rate is based on 40-hour working week</t>
  </si>
  <si>
    <t>Working Hours</t>
  </si>
  <si>
    <t>Speciality Registrar (1-2 years experience)</t>
  </si>
  <si>
    <t>Speciality Registrar (3+ years experience)</t>
  </si>
  <si>
    <t>Senior House Officer</t>
  </si>
  <si>
    <t>No equivalent</t>
  </si>
  <si>
    <r>
      <rPr>
        <b/>
        <sz val="11"/>
        <color theme="1"/>
        <rFont val="Calibri"/>
        <family val="2"/>
        <scheme val="minor"/>
      </rPr>
      <t>Speciality Registrar (1-2 years experience):</t>
    </r>
    <r>
      <rPr>
        <sz val="11"/>
        <color theme="1"/>
        <rFont val="Calibri"/>
        <family val="2"/>
        <scheme val="minor"/>
      </rPr>
      <t xml:space="preserve"> salary is taken from 2nd incremental point in Annex D.</t>
    </r>
  </si>
  <si>
    <r>
      <rPr>
        <b/>
        <sz val="11"/>
        <color theme="1"/>
        <rFont val="Calibri"/>
        <family val="2"/>
        <scheme val="minor"/>
      </rPr>
      <t xml:space="preserve">Senior House Officer: </t>
    </r>
    <r>
      <rPr>
        <sz val="11"/>
        <color theme="1"/>
        <rFont val="Calibri"/>
        <family val="2"/>
        <scheme val="minor"/>
      </rPr>
      <t>salary is taken from the top incremental point (6th point) in Annex D.</t>
    </r>
  </si>
  <si>
    <t>Calculation for agency reporting - junior doctors</t>
  </si>
  <si>
    <t>Calculation for agency reporting - other medical grades</t>
  </si>
  <si>
    <t>Consultant, 8am - 8pm Mon - Fri</t>
  </si>
  <si>
    <t>8am - 8pm Monday to Friday</t>
  </si>
  <si>
    <t>8pm - 8am Monday to Friday</t>
  </si>
  <si>
    <t>All day Saturday, Sunday and public holidays</t>
  </si>
  <si>
    <t>Consultant, 8pm - 8am Mon - Fri</t>
  </si>
  <si>
    <t>Consultant, all day Sat, Sun &amp; PH</t>
  </si>
  <si>
    <r>
      <rPr>
        <b/>
        <sz val="11"/>
        <color theme="1"/>
        <rFont val="Calibri"/>
        <family val="2"/>
        <scheme val="minor"/>
      </rPr>
      <t xml:space="preserve">Consultant: </t>
    </r>
    <r>
      <rPr>
        <sz val="11"/>
        <color theme="1"/>
        <rFont val="Calibri"/>
        <family val="2"/>
        <scheme val="minor"/>
      </rPr>
      <t xml:space="preserve">salary is taken from the top pay point (pay point 8) in Annex A. </t>
    </r>
  </si>
  <si>
    <t>7am - 7pm Monday to Friday</t>
  </si>
  <si>
    <t>7pm to 7am Monday to Friday</t>
  </si>
  <si>
    <t>Speciality Doctor 7am - 7pm Mon - Fri</t>
  </si>
  <si>
    <t>Speciality Doctor 7pm - 7am Mon - Fri</t>
  </si>
  <si>
    <t>Calculation for agency reporting - dental</t>
  </si>
  <si>
    <t>All working patterns</t>
  </si>
  <si>
    <t>Specialist Dental Officer</t>
  </si>
  <si>
    <r>
      <rPr>
        <b/>
        <sz val="11"/>
        <color theme="1"/>
        <rFont val="Calibri"/>
        <family val="2"/>
        <scheme val="minor"/>
      </rPr>
      <t xml:space="preserve">Dental Officer: salary is </t>
    </r>
    <r>
      <rPr>
        <sz val="11"/>
        <color theme="1"/>
        <rFont val="Calibri"/>
        <family val="2"/>
        <scheme val="minor"/>
      </rPr>
      <t>taken from top pay point (pay point 6) in Annex H</t>
    </r>
  </si>
  <si>
    <r>
      <rPr>
        <b/>
        <sz val="11"/>
        <color theme="1"/>
        <rFont val="Calibri"/>
        <family val="2"/>
        <scheme val="minor"/>
      </rPr>
      <t xml:space="preserve">Senior Dental Officer: </t>
    </r>
    <r>
      <rPr>
        <sz val="11"/>
        <color theme="1"/>
        <rFont val="Calibri"/>
        <family val="2"/>
        <scheme val="minor"/>
      </rPr>
      <t>salary is taken from the top pay point (pay point 12) in Annex H</t>
    </r>
  </si>
  <si>
    <r>
      <rPr>
        <b/>
        <sz val="11"/>
        <color theme="1"/>
        <rFont val="Calibri"/>
        <family val="2"/>
        <scheme val="minor"/>
      </rPr>
      <t xml:space="preserve">Specialist Dental Officer: </t>
    </r>
    <r>
      <rPr>
        <sz val="11"/>
        <color theme="1"/>
        <rFont val="Calibri"/>
        <family val="2"/>
        <scheme val="minor"/>
      </rPr>
      <t xml:space="preserve">salary is taken from the top pay point (pay point 16) in Annex H </t>
    </r>
  </si>
  <si>
    <t>Hourly rates are based on a 37-hour week</t>
  </si>
  <si>
    <t>Staff group</t>
  </si>
  <si>
    <t xml:space="preserve">Cost (%) </t>
  </si>
  <si>
    <t>Circumstances</t>
  </si>
  <si>
    <t>Report authorised by:</t>
  </si>
  <si>
    <t>2. Level of assurance regarding data submitted</t>
  </si>
  <si>
    <t>3. Report approval</t>
  </si>
  <si>
    <t>Report on quarter:</t>
  </si>
  <si>
    <t>Health and Care (Staffing) (Scotland) Act 2019 Quarterly Report on Agency Workers</t>
  </si>
  <si>
    <t>Deadlines for reporting are:</t>
  </si>
  <si>
    <t>Quarter</t>
  </si>
  <si>
    <t>Report to be submitted by</t>
  </si>
  <si>
    <t>Section 12IB of the National Health Service (Scotland) Act 1978 ("the 1978 Act") as inserted by section 4 of the Health and Care (Staffing) (Scotland) Act 2019 ("the 2019 Act") requires all Health Boards, relevant Special Health Boards delivering direct patient care (i.e. NHS 24, the Scottish Ambulance Service Board, the State Hospitals Board for Scotland and the National Waiting Times Centre Board) and NHS National Services Scotland (referred to in the 2019 Act as the "Agency") (collectively referred to as "relevant organisations" in this template), to report quarterly to the Scottish Ministers on the use of high-cost agency staff.</t>
  </si>
  <si>
    <t xml:space="preserve">To calculate the cost of "to secure the services of an agency worker" the total cost paid for the agency worker should be used. This includes the hourly rate for the agency worker, plus any other payments that are made such as WTR, ENIC, pension, commission, VAT etc, plus any travel, subsistence or other costs. </t>
  </si>
  <si>
    <t>The percentage is then calculated by divided the total cost of the agency worker by the comparison rate for the NHS employee (plus any recoverable employee expenses) for the length of the shift.</t>
  </si>
  <si>
    <t>The next two tabs on the spreadsheet comprise the template for the quarterly reporting. The first tab asks relevant organisations for a narrative to support the data provided, guidance on this can be found in the tab. It also asks relevant organisations to assess their assurance as to the quality of data provided. Again, further guidance is provided in the tab. The organisation should then complete the declaration; an electronic signature is acceptable. The next tab is the raw data. It is noted that relevant organisations may be using systems such as BankStaff to manage the use of agency staff. If organisations can automatically run reports from their own systems (in Excel format), as long as they contain, as a minimum, the columns in the template, we are happy to receive the data in that format. Further guidance about raw data is found in the tab.</t>
  </si>
  <si>
    <t>Please provide a narrative to accompany the raw data</t>
  </si>
  <si>
    <t>The report must contain the following information:
- The number of occasions (shifts) on which the Health Board has paid over 150% to secure the services of any agency worker, when compared to the amount that would be paid to a full-time equivalent employee of the Health Board or the Agency to fill the equivalent post for the same period.
- The amount paid on each occasion (expressed as a percentage of the amount that would be paid to a full-time equivalent employee of the Health Board to fill the equivalent post for the same period).
- The circumstances that have required this higher amount to be paid.</t>
  </si>
  <si>
    <t>Reports should be submitted to hcsa@gov.scot. This email address can also be used for any enquiries.</t>
  </si>
  <si>
    <t>All agency workers that are within the scope of the Act should be included in the report: details of the professions included can be found at: https://www.gov.scot/publications/health-and-care-staffing-scotland-act-2019-overview/pages/roles-in-scope-of-the-act/. This relates to both agency workers used from frameworks and agency workers used off-framework.</t>
  </si>
  <si>
    <t>There are no banding supplements for these employees.</t>
  </si>
  <si>
    <t>There is no NHS Scotland framework for dental staff.</t>
  </si>
  <si>
    <t>This should provide a general comment and overview of the data presented, including explanation of any trends and reasons for using high-cost agency workers. For example, it may be that high costs are due to having to pay travel and accommodation expenses due to the remote or rural nature of the role; multiple shifts may indicate a long-term position filled by the same agency worker; there may be off-framework use of agency workers; or a higher rate is paid for particular specialities.</t>
  </si>
  <si>
    <t>Name of organisation:</t>
  </si>
  <si>
    <t>01 April to 30 June 2024</t>
  </si>
  <si>
    <t>01 July to 30 September 2024</t>
  </si>
  <si>
    <t>01 October to 31 December 2024</t>
  </si>
  <si>
    <t>31 July 2024</t>
  </si>
  <si>
    <t>31 October 2024</t>
  </si>
  <si>
    <t>31 January 2025</t>
  </si>
  <si>
    <t>01 January to 31 March 2025</t>
  </si>
  <si>
    <t>30 April 2025</t>
  </si>
  <si>
    <r>
      <t xml:space="preserve">This should provide narrative on the level of assurance the organisation has on the data submitted, considering the following:
</t>
    </r>
    <r>
      <rPr>
        <sz val="12"/>
        <color rgb="FFFF0000"/>
        <rFont val="Calibri"/>
        <family val="2"/>
      </rPr>
      <t>•</t>
    </r>
    <r>
      <rPr>
        <sz val="12"/>
        <color rgb="FFFF0000"/>
        <rFont val="Arial"/>
        <family val="2"/>
      </rPr>
      <t xml:space="preserve"> Completeness of data: how assured is the organisation that they have captured all the data. This may differ with professional group, for example an organisation may be more assured about the completeness of data relating to nursing than to healthcare scientists.
</t>
    </r>
    <r>
      <rPr>
        <sz val="12"/>
        <color rgb="FFFF0000"/>
        <rFont val="Calibri"/>
        <family val="2"/>
      </rPr>
      <t>•</t>
    </r>
    <r>
      <rPr>
        <sz val="12"/>
        <color rgb="FFFF0000"/>
        <rFont val="Arial"/>
        <family val="2"/>
      </rPr>
      <t xml:space="preserve"> Accuracy: how assured is the organisation with regard to the accuracy of the data. For example, an organisation may be less assured regarding accuracy when travel, subsistence and other expenses have to be added into the calculations.</t>
    </r>
  </si>
  <si>
    <t>Date of shift</t>
  </si>
  <si>
    <t>Band / Grade</t>
  </si>
  <si>
    <t>E.g. nursing, medical, dental, healthcare science, psychology etc.</t>
  </si>
  <si>
    <t>AfC band or medical / dental grade</t>
  </si>
  <si>
    <t>E.g. 189%, 211%, 250% etc.</t>
  </si>
  <si>
    <t>Examples</t>
  </si>
  <si>
    <t>Nursing</t>
  </si>
  <si>
    <t>Medical</t>
  </si>
  <si>
    <t>Physiotherapist</t>
  </si>
  <si>
    <t>Specialist intensive care nurse. Increased demand for level 3 care and shortage of specialist skilled staff to maintain safety in critical care. Essential to maintain patient safety. Off-framework used.</t>
  </si>
  <si>
    <t>High level unplanned sickness absence - activity re-prioritised however unable to maintain essential services. Off-framework used.</t>
  </si>
  <si>
    <t>Please give an explanation of the circumstances that required the higher cost to be paid. This should reflect, and assumes you have followed, your own internal escalation / governance processes and the reasons this higher-cost was approved by the organisation.</t>
  </si>
  <si>
    <t>Long-term agency consultant used to cover vacancy in rural location. Framework used but costs exceed 150% as travel and accommodation is provided.</t>
  </si>
  <si>
    <r>
      <rPr>
        <b/>
        <sz val="11"/>
        <color theme="1"/>
        <rFont val="Calibri"/>
        <family val="2"/>
        <scheme val="minor"/>
      </rPr>
      <t xml:space="preserve">Foundation House Officer 1: </t>
    </r>
    <r>
      <rPr>
        <sz val="11"/>
        <color theme="1"/>
        <rFont val="Calibri"/>
        <family val="2"/>
        <scheme val="minor"/>
      </rPr>
      <t>salary is taken from the bottom incremental point (minimum pay point) in Annex D.</t>
    </r>
  </si>
  <si>
    <r>
      <rPr>
        <b/>
        <sz val="11"/>
        <color theme="1"/>
        <rFont val="Calibri"/>
        <family val="2"/>
        <scheme val="minor"/>
      </rPr>
      <t>Foundation House Officer 2:</t>
    </r>
    <r>
      <rPr>
        <sz val="11"/>
        <color theme="1"/>
        <rFont val="Calibri"/>
        <family val="2"/>
        <scheme val="minor"/>
      </rPr>
      <t xml:space="preserve">  salary is taken from the bottom incremental point (minimum pay point) in Annex D.</t>
    </r>
  </si>
  <si>
    <t>NHS Scotland - Publications</t>
  </si>
  <si>
    <t>Non banded staff</t>
  </si>
  <si>
    <t>1C</t>
  </si>
  <si>
    <t>1B</t>
  </si>
  <si>
    <t>1A &amp; 2B</t>
  </si>
  <si>
    <t>2A</t>
  </si>
  <si>
    <t>Banding Supplement Category</t>
  </si>
  <si>
    <t>Banding Supplement Rate</t>
  </si>
  <si>
    <t>Salary with banding supplement</t>
  </si>
  <si>
    <t>n/a</t>
  </si>
  <si>
    <t>Speciality Doctor all day Sat, Sun &amp; PH and unsocial hours</t>
  </si>
  <si>
    <t>Speciality Doctor (2008 contract)</t>
  </si>
  <si>
    <t>Associate Specialist (2008 contract)</t>
  </si>
  <si>
    <t>Speciality Doctor (2022 Contract)</t>
  </si>
  <si>
    <r>
      <rPr>
        <b/>
        <sz val="11"/>
        <color theme="1"/>
        <rFont val="Calibri"/>
        <family val="2"/>
        <scheme val="minor"/>
      </rPr>
      <t xml:space="preserve">Associate Specialist: </t>
    </r>
    <r>
      <rPr>
        <sz val="11"/>
        <color theme="1"/>
        <rFont val="Calibri"/>
        <family val="2"/>
        <scheme val="minor"/>
      </rPr>
      <t>salary is taken from the top pay point (pay point 10) in Annex F1</t>
    </r>
  </si>
  <si>
    <r>
      <rPr>
        <b/>
        <sz val="11"/>
        <color theme="1"/>
        <rFont val="Calibri"/>
        <family val="2"/>
        <scheme val="minor"/>
      </rPr>
      <t>Specialist:</t>
    </r>
    <r>
      <rPr>
        <sz val="11"/>
        <color theme="1"/>
        <rFont val="Calibri"/>
        <family val="2"/>
        <scheme val="minor"/>
      </rPr>
      <t xml:space="preserve"> salary taken from top pay point (pay point 3) in Annex F1</t>
    </r>
  </si>
  <si>
    <t>New Specialist  (2022 Contract)</t>
  </si>
  <si>
    <t>https://www.publications.scot.nhs.uk/files/pcs2023-dd-01.pdf</t>
  </si>
  <si>
    <r>
      <rPr>
        <b/>
        <sz val="11"/>
        <color theme="1"/>
        <rFont val="Calibri"/>
        <family val="2"/>
        <scheme val="minor"/>
      </rPr>
      <t xml:space="preserve">Speciality Registrar (3+ years experience): </t>
    </r>
    <r>
      <rPr>
        <sz val="11"/>
        <color theme="1"/>
        <rFont val="Calibri"/>
        <family val="2"/>
        <scheme val="minor"/>
      </rPr>
      <t>salary is taken from 9th incremental point in Annex D.</t>
    </r>
  </si>
  <si>
    <r>
      <rPr>
        <b/>
        <sz val="11"/>
        <color theme="1"/>
        <rFont val="Calibri"/>
        <family val="2"/>
        <scheme val="minor"/>
      </rPr>
      <t xml:space="preserve">Speciality Doctor: </t>
    </r>
    <r>
      <rPr>
        <sz val="11"/>
        <color theme="1"/>
        <rFont val="Calibri"/>
        <family val="2"/>
        <scheme val="minor"/>
      </rPr>
      <t>2022 contract salary is taken from top pay point (pay point 5) in Annex F1. 2008 contract salary is taken from the top pay point (pay point 10) in annex F</t>
    </r>
  </si>
  <si>
    <r>
      <rPr>
        <b/>
        <sz val="11"/>
        <color theme="1"/>
        <rFont val="Calibri"/>
        <family val="2"/>
        <scheme val="minor"/>
      </rPr>
      <t>Banding supplements:</t>
    </r>
    <r>
      <rPr>
        <sz val="11"/>
        <color theme="1"/>
        <rFont val="Calibri"/>
        <family val="2"/>
        <scheme val="minor"/>
      </rPr>
      <t xml:space="preserve"> banding supplements are listed in Table 1 of the pay agreement. These relate to the banding supplements paid to permanent staff. Banding supplements  are paid case by case, depending on, e.g. stress of job, antisocial hours, and it is up to the Health Board to decide what supplement applies to each individual post. </t>
    </r>
  </si>
  <si>
    <t xml:space="preserve">Any localised pay agreements for out of hours/on call arrangements should be reflected in final calculations </t>
  </si>
  <si>
    <t>This next tabs of this spreadsheet detail the rates to be used as a comparison for the 150%. Hourly rates, comprising the gross salary of an NHS employee, plus the employer pension and national insurance costs have been calculated for each band / grade for different working patterns/ banding. Any expenses that are recoverable by the employee in respect of working that shift must be added manually to the hourly rate.</t>
  </si>
  <si>
    <t>2024-25 Salary</t>
  </si>
  <si>
    <t>https://www.publications.scot.nhs.uk/files/pcs2024-afc-05.pdf</t>
  </si>
  <si>
    <t>Salary with banding supplement (hourly rate)</t>
  </si>
  <si>
    <t>Salary without banding supplement (hourly rate)</t>
  </si>
  <si>
    <t>Salary without OOH premium (hourly rate)</t>
  </si>
  <si>
    <t>Salary with OOH premium (33%) (where applicable)</t>
  </si>
  <si>
    <t>Salary with OOH premium (hourly rate) (where applicable)</t>
  </si>
  <si>
    <t>FY1 _ Doctor in training (40h week)</t>
  </si>
  <si>
    <t>All data assume a 48h week except for Doctors in Training which assumes a 40h week, 9-5pm</t>
  </si>
  <si>
    <t>FY2    Doctor in training (40h week)</t>
  </si>
  <si>
    <t>V5.0</t>
  </si>
  <si>
    <t>Calculation for agency reporting - Consultant medical grades ***</t>
  </si>
  <si>
    <t>*** Rates have been updated to reflect newly acceptyed consultant pay deal for 24/25</t>
  </si>
  <si>
    <t>ST1</t>
  </si>
  <si>
    <t>Cons</t>
  </si>
  <si>
    <t>SD</t>
  </si>
  <si>
    <t>ST3</t>
  </si>
  <si>
    <t>FY2</t>
  </si>
  <si>
    <t>Specialist Doctor</t>
  </si>
  <si>
    <t>165%/129%</t>
  </si>
  <si>
    <t>Vacancy</t>
  </si>
  <si>
    <t>Staff Sickness</t>
  </si>
  <si>
    <t>Maternity/Paternity Leave</t>
  </si>
  <si>
    <t>NES - Vacancy</t>
  </si>
  <si>
    <t xml:space="preserve">Vacancy </t>
  </si>
  <si>
    <t xml:space="preserve">Vacancy - </t>
  </si>
  <si>
    <t>ST5</t>
  </si>
  <si>
    <t>Special Leave</t>
  </si>
  <si>
    <t>Band 5 RNMH</t>
  </si>
  <si>
    <t>Band 6 RN</t>
  </si>
  <si>
    <t xml:space="preserve">Band 5 RNMH </t>
  </si>
  <si>
    <t xml:space="preserve">Band 3 HCSW </t>
  </si>
  <si>
    <t>RNMH Band 5</t>
  </si>
  <si>
    <t>Adult Social Care</t>
  </si>
  <si>
    <t>Band 3 CAH</t>
  </si>
  <si>
    <t xml:space="preserve">Band 2 HCSW </t>
  </si>
  <si>
    <t>Band 2 HCSW</t>
  </si>
  <si>
    <t>Goverance process not followed on this occasion.</t>
  </si>
  <si>
    <t>Off Framework use required to ensure patient safety.  All other alternatives had been exhausted.</t>
  </si>
  <si>
    <t>Our Q3 High-Cost Agency report highlights the need for ongoing efforts to address staffing and workforce management challenges across nursing, medical, and adult social care services.
In nursing, we are investigating high-cost shifts and patterns of unfilled shifts, with plans for further investigation into off-framework instances and associated workforce planning in affected areas.
In the medical domain, we continue to analyse locum usage and are committed to furthering a workstream during Q4 &amp; Q1, aimed at improving the value and efficiency of locum use. This will scrutinise &amp; challenge medical locum usage through a variety of methods, including weekly tracking of locum requests, usage, justification and authorisation process, expenditure, vacancy tracker updates, and management accountability. We will be prioritising the Acute sector in the first instance.
In Adult Social Care, we are addressing governance process concerns, with local leads working to align systems with best practices. While progress has been made, further detailed information is required to fully address these issues.
Overall, this report emphasises the need for deeper analysis and collaboration across all services to identify underlying issues and implement effective solutions. Our data analysis, scrutiny of agency usage, and performance monitoring via Value &amp; Efficiency workstreams will support a proactive approach to optimising resources, with further investigations planned to ensure all concerns are fully understood and addressedl</t>
  </si>
  <si>
    <t xml:space="preserve"> You will notice a significant decrease in nursing reporting for this quarter, primarily due to the removal of Travel and Accommodation.  
Additionally, there are references to some shifts that did not follow the governance process. Once identified, the area was reminded of the correct procedures, and we do not anticipate a recurrence of this issue.                          This has also allowed us to focus more effectively on a detailed analysis of the data and its correlation to broader staffing considerations.</t>
  </si>
  <si>
    <t>Name Gareth Adkins</t>
  </si>
  <si>
    <t>Designation Director of People &amp; Culture</t>
  </si>
  <si>
    <t>Date 28 January 2025</t>
  </si>
  <si>
    <t>NHS Highland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</si>
</sst>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
    <numFmt numFmtId="165" formatCode="&quot;£&quot;#,##0_);[Red]\(&quot;£&quot;#,##0\)"/>
    <numFmt numFmtId="166" formatCode="&quot;£&quot;#,##0.00_);\(&quot;£&quot;#,##0.00\)"/>
    <numFmt numFmtId="167" formatCode="_(&quot;£&quot;* #,##0.00_);_(&quot;£&quot;* \(#,##0.00\);_(&quot;£&quot;* &quot;-&quot;??_);_(@_)"/>
    <numFmt numFmtId="168" formatCode="&quot;£&quot;#,##0"/>
    <numFmt numFmtId="169" formatCode="&quot;£&quot;#,##0.00"/>
  </numFmts>
  <fonts count="29"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b/>
      <sz val="11"/>
      <color theme="1"/>
      <name val="Calibri"/>
      <family val="2"/>
      <scheme val="minor"/>
    </font>
    <font>
      <sz val="8"/>
      <name val="Calibri"/>
      <family val="2"/>
      <scheme val="minor"/>
    </font>
    <font>
      <u/>
      <sz val="11"/>
      <color theme="10"/>
      <name val="Calibri"/>
      <family val="2"/>
      <scheme val="minor"/>
    </font>
    <font>
      <sz val="11"/>
      <color theme="1"/>
      <name val="Arial"/>
      <family val="2"/>
    </font>
    <font>
      <b/>
      <sz val="11"/>
      <color rgb="FFFF0000"/>
      <name val="Arial"/>
      <family val="2"/>
    </font>
    <font>
      <sz val="12"/>
      <color theme="1"/>
      <name val="Arial"/>
      <family val="2"/>
    </font>
    <font>
      <b/>
      <sz val="12"/>
      <color theme="1"/>
      <name val="Arial"/>
      <family val="2"/>
    </font>
    <font>
      <sz val="12"/>
      <color rgb="FF000000"/>
      <name val="Arial"/>
      <family val="2"/>
    </font>
    <font>
      <b/>
      <i/>
      <sz val="12"/>
      <color theme="1"/>
      <name val="Arial"/>
      <family val="2"/>
    </font>
    <font>
      <i/>
      <sz val="12"/>
      <color theme="1"/>
      <name val="Arial"/>
      <family val="2"/>
    </font>
    <font>
      <sz val="12"/>
      <color rgb="FFFF0000"/>
      <name val="Arial"/>
      <family val="2"/>
    </font>
    <font>
      <sz val="12"/>
      <color rgb="FFFF0000"/>
      <name val="Calibri"/>
      <family val="2"/>
    </font>
    <font>
      <sz val="16"/>
      <name val="Arial"/>
      <family val="2"/>
    </font>
    <font>
      <sz val="12"/>
      <color theme="0"/>
      <name val="Arial"/>
      <family val="2"/>
    </font>
    <font>
      <sz val="11"/>
      <color rgb="FFFF0000"/>
      <name val="Arial"/>
      <family val="2"/>
    </font>
    <font>
      <sz val="11"/>
      <name val="Calibri"/>
      <family val="2"/>
    </font>
    <font>
      <sz val="11"/>
      <name val="Calibri"/>
    </font>
    <font>
      <sz val="12"/>
      <name val="Arial"/>
      <family val="2"/>
    </font>
    <font>
      <sz val="10"/>
      <name val="Arial"/>
    </font>
    <font>
      <sz val="10"/>
      <name val="Arial"/>
      <family val="2"/>
    </font>
    <font>
      <sz val="10"/>
      <color rgb="FF000000"/>
      <name val="Calibri"/>
      <scheme val="minor"/>
    </font>
    <font>
      <sz val="11"/>
      <color rgb="FF000000"/>
      <name val="Calibri"/>
      <family val="2"/>
      <scheme val="minor"/>
    </font>
    <font>
      <sz val="11"/>
      <color rgb="FF000000"/>
      <name val="Calibri"/>
      <scheme val="minor"/>
    </font>
    <font>
      <i/>
      <sz val="12"/>
      <color rgb="FF000000"/>
      <name val="Arial"/>
      <family val="2"/>
    </font>
  </fonts>
  <fills count="9">
    <fill>
      <patternFill patternType="none"/>
    </fill>
    <fill>
      <patternFill patternType="gray125"/>
    </fill>
    <fill>
      <patternFill patternType="solid">
        <fgColor rgb="FF9CC2E5"/>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FF"/>
        <bgColor rgb="FF000000"/>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s>
  <cellStyleXfs count="5">
    <xf numFmtId="0" fontId="0" fillId="0" borderId="0"/>
    <xf numFmtId="167" fontId="1" fillId="0" borderId="0" applyFont="0" applyFill="0" applyBorder="0" applyAlignment="0" applyProtection="0"/>
    <xf numFmtId="0" fontId="7" fillId="0" borderId="0" applyNumberFormat="0" applyFill="0" applyBorder="0" applyAlignment="0" applyProtection="0"/>
    <xf numFmtId="0" fontId="23" fillId="0" borderId="0"/>
    <xf numFmtId="0" fontId="24" fillId="0" borderId="0"/>
  </cellStyleXfs>
  <cellXfs count="226">
    <xf numFmtId="0" fontId="0" fillId="0" borderId="0" xfId="0"/>
    <xf numFmtId="0" fontId="0" fillId="0" borderId="0" xfId="0" applyAlignment="1">
      <alignment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64" fontId="4" fillId="4" borderId="5" xfId="1" applyNumberFormat="1" applyFont="1" applyFill="1" applyBorder="1" applyAlignment="1">
      <alignment horizontal="center"/>
    </xf>
    <xf numFmtId="1" fontId="4" fillId="4" borderId="6" xfId="1" applyNumberFormat="1" applyFont="1" applyFill="1" applyBorder="1" applyAlignment="1">
      <alignment horizontal="center"/>
    </xf>
    <xf numFmtId="164" fontId="4" fillId="4" borderId="1" xfId="1" applyNumberFormat="1" applyFont="1" applyFill="1" applyBorder="1" applyAlignment="1">
      <alignment horizontal="center"/>
    </xf>
    <xf numFmtId="164" fontId="4" fillId="5" borderId="2" xfId="1" applyNumberFormat="1" applyFont="1" applyFill="1" applyBorder="1" applyAlignment="1">
      <alignment horizontal="center"/>
    </xf>
    <xf numFmtId="1" fontId="4" fillId="5" borderId="7" xfId="1" applyNumberFormat="1" applyFont="1" applyFill="1" applyBorder="1" applyAlignment="1">
      <alignment horizontal="center"/>
    </xf>
    <xf numFmtId="164" fontId="4" fillId="5" borderId="8" xfId="1" applyNumberFormat="1" applyFont="1" applyFill="1" applyBorder="1" applyAlignment="1">
      <alignment horizontal="center"/>
    </xf>
    <xf numFmtId="168" fontId="4" fillId="4" borderId="2" xfId="0" applyNumberFormat="1" applyFont="1" applyFill="1" applyBorder="1" applyAlignment="1">
      <alignment horizontal="center"/>
    </xf>
    <xf numFmtId="1" fontId="4" fillId="4" borderId="7" xfId="0" applyNumberFormat="1" applyFont="1" applyFill="1" applyBorder="1" applyAlignment="1">
      <alignment horizontal="center"/>
    </xf>
    <xf numFmtId="168" fontId="4" fillId="4" borderId="8" xfId="0" applyNumberFormat="1" applyFont="1" applyFill="1" applyBorder="1" applyAlignment="1">
      <alignment horizontal="center"/>
    </xf>
    <xf numFmtId="168" fontId="4" fillId="5" borderId="2" xfId="0" applyNumberFormat="1" applyFont="1" applyFill="1" applyBorder="1" applyAlignment="1">
      <alignment horizontal="center"/>
    </xf>
    <xf numFmtId="1" fontId="4" fillId="5" borderId="7" xfId="0" applyNumberFormat="1" applyFont="1" applyFill="1" applyBorder="1" applyAlignment="1">
      <alignment horizontal="center"/>
    </xf>
    <xf numFmtId="168" fontId="4" fillId="5" borderId="8" xfId="0" applyNumberFormat="1" applyFont="1" applyFill="1" applyBorder="1" applyAlignment="1">
      <alignment horizontal="center"/>
    </xf>
    <xf numFmtId="168" fontId="4" fillId="0" borderId="2" xfId="0" applyNumberFormat="1" applyFont="1" applyBorder="1" applyAlignment="1">
      <alignment horizontal="center"/>
    </xf>
    <xf numFmtId="1" fontId="4" fillId="0" borderId="7" xfId="0" applyNumberFormat="1" applyFont="1" applyBorder="1" applyAlignment="1">
      <alignment horizontal="center"/>
    </xf>
    <xf numFmtId="168" fontId="4" fillId="0" borderId="8" xfId="0" applyNumberFormat="1" applyFont="1" applyBorder="1" applyAlignment="1">
      <alignment horizontal="center"/>
    </xf>
    <xf numFmtId="166" fontId="4" fillId="4" borderId="1" xfId="1" applyNumberFormat="1" applyFont="1" applyFill="1" applyBorder="1" applyAlignment="1">
      <alignment horizontal="center"/>
    </xf>
    <xf numFmtId="166" fontId="4" fillId="5" borderId="4" xfId="1" applyNumberFormat="1" applyFont="1" applyFill="1" applyBorder="1" applyAlignment="1">
      <alignment horizontal="center"/>
    </xf>
    <xf numFmtId="166" fontId="4" fillId="5" borderId="8" xfId="1" applyNumberFormat="1" applyFont="1" applyFill="1" applyBorder="1" applyAlignment="1">
      <alignment horizontal="center"/>
    </xf>
    <xf numFmtId="166" fontId="4" fillId="4" borderId="4" xfId="0" applyNumberFormat="1" applyFont="1" applyFill="1" applyBorder="1" applyAlignment="1">
      <alignment horizontal="center"/>
    </xf>
    <xf numFmtId="166" fontId="4" fillId="4" borderId="8" xfId="0" applyNumberFormat="1" applyFont="1" applyFill="1" applyBorder="1" applyAlignment="1">
      <alignment horizontal="center"/>
    </xf>
    <xf numFmtId="166" fontId="4" fillId="5" borderId="8" xfId="0" applyNumberFormat="1" applyFont="1" applyFill="1" applyBorder="1" applyAlignment="1">
      <alignment horizontal="center"/>
    </xf>
    <xf numFmtId="166" fontId="4" fillId="0" borderId="8" xfId="0" applyNumberFormat="1" applyFont="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7" fillId="0" borderId="0" xfId="2"/>
    <xf numFmtId="0" fontId="3" fillId="7" borderId="11" xfId="0" applyFont="1" applyFill="1" applyBorder="1" applyAlignment="1">
      <alignment horizontal="center" vertical="center" wrapText="1"/>
    </xf>
    <xf numFmtId="0" fontId="5" fillId="0" borderId="0" xfId="0" applyFont="1"/>
    <xf numFmtId="0" fontId="3" fillId="6"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166" fontId="4" fillId="4" borderId="16" xfId="1" applyNumberFormat="1" applyFont="1" applyFill="1" applyBorder="1" applyAlignment="1">
      <alignment horizontal="center"/>
    </xf>
    <xf numFmtId="0" fontId="2" fillId="3" borderId="1" xfId="0" applyFont="1" applyFill="1" applyBorder="1" applyAlignment="1">
      <alignment horizontal="center" vertical="center" wrapText="1"/>
    </xf>
    <xf numFmtId="164" fontId="3" fillId="4" borderId="5" xfId="1" applyNumberFormat="1" applyFont="1" applyFill="1" applyBorder="1" applyAlignment="1">
      <alignment horizontal="center"/>
    </xf>
    <xf numFmtId="164" fontId="3" fillId="5" borderId="2" xfId="1" applyNumberFormat="1" applyFont="1" applyFill="1" applyBorder="1" applyAlignment="1">
      <alignment horizontal="center"/>
    </xf>
    <xf numFmtId="168" fontId="3" fillId="4" borderId="2" xfId="0" applyNumberFormat="1" applyFont="1" applyFill="1" applyBorder="1" applyAlignment="1">
      <alignment horizontal="center"/>
    </xf>
    <xf numFmtId="168" fontId="3" fillId="5" borderId="2" xfId="0" applyNumberFormat="1" applyFont="1" applyFill="1" applyBorder="1" applyAlignment="1">
      <alignment horizontal="center"/>
    </xf>
    <xf numFmtId="168" fontId="3" fillId="0" borderId="2" xfId="0" applyNumberFormat="1" applyFont="1" applyBorder="1" applyAlignment="1">
      <alignment horizontal="center"/>
    </xf>
    <xf numFmtId="166" fontId="8" fillId="0" borderId="1" xfId="0" applyNumberFormat="1" applyFont="1" applyBorder="1" applyAlignment="1">
      <alignment horizontal="center"/>
    </xf>
    <xf numFmtId="166" fontId="2" fillId="0" borderId="1" xfId="0" applyNumberFormat="1" applyFont="1" applyBorder="1" applyAlignment="1">
      <alignment horizontal="center"/>
    </xf>
    <xf numFmtId="166" fontId="8" fillId="5" borderId="1" xfId="0" applyNumberFormat="1" applyFont="1" applyFill="1" applyBorder="1" applyAlignment="1">
      <alignment horizontal="center"/>
    </xf>
    <xf numFmtId="166" fontId="2" fillId="5" borderId="1" xfId="0" applyNumberFormat="1" applyFont="1" applyFill="1" applyBorder="1" applyAlignment="1">
      <alignment horizontal="center"/>
    </xf>
    <xf numFmtId="0" fontId="2" fillId="0" borderId="0" xfId="0" applyFont="1"/>
    <xf numFmtId="168" fontId="3" fillId="4" borderId="1" xfId="0" applyNumberFormat="1" applyFont="1" applyFill="1" applyBorder="1" applyAlignment="1">
      <alignment horizontal="center"/>
    </xf>
    <xf numFmtId="168" fontId="3" fillId="5" borderId="1" xfId="0" applyNumberFormat="1" applyFont="1" applyFill="1" applyBorder="1" applyAlignment="1">
      <alignment horizontal="center"/>
    </xf>
    <xf numFmtId="166" fontId="4" fillId="5" borderId="1" xfId="1" applyNumberFormat="1" applyFont="1" applyFill="1" applyBorder="1" applyAlignment="1">
      <alignment horizontal="center"/>
    </xf>
    <xf numFmtId="0" fontId="3" fillId="3"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0" xfId="0" applyFont="1" applyAlignment="1">
      <alignment horizontal="left" vertical="center"/>
    </xf>
    <xf numFmtId="166" fontId="2" fillId="0" borderId="18" xfId="0" applyNumberFormat="1" applyFont="1" applyBorder="1" applyAlignment="1">
      <alignment horizontal="center"/>
    </xf>
    <xf numFmtId="166" fontId="9" fillId="0" borderId="1" xfId="0" applyNumberFormat="1" applyFont="1" applyBorder="1" applyAlignment="1">
      <alignment horizontal="center"/>
    </xf>
    <xf numFmtId="166" fontId="2" fillId="5" borderId="18" xfId="0" applyNumberFormat="1" applyFont="1" applyFill="1" applyBorder="1" applyAlignment="1">
      <alignment horizontal="center"/>
    </xf>
    <xf numFmtId="166" fontId="9" fillId="5" borderId="1" xfId="0" applyNumberFormat="1" applyFont="1" applyFill="1" applyBorder="1" applyAlignment="1">
      <alignment horizontal="center"/>
    </xf>
    <xf numFmtId="166" fontId="2" fillId="5" borderId="12" xfId="0" applyNumberFormat="1" applyFont="1" applyFill="1" applyBorder="1" applyAlignment="1">
      <alignment horizontal="center"/>
    </xf>
    <xf numFmtId="0" fontId="8" fillId="0" borderId="0" xfId="0" applyFont="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165" fontId="8" fillId="0" borderId="1" xfId="0" applyNumberFormat="1" applyFont="1" applyBorder="1" applyAlignment="1">
      <alignment horizontal="center"/>
    </xf>
    <xf numFmtId="169" fontId="8" fillId="0" borderId="1" xfId="0" applyNumberFormat="1" applyFont="1" applyBorder="1" applyAlignment="1">
      <alignment horizontal="center"/>
    </xf>
    <xf numFmtId="169" fontId="2" fillId="0" borderId="1" xfId="0" applyNumberFormat="1" applyFont="1" applyBorder="1" applyAlignment="1">
      <alignment horizontal="center"/>
    </xf>
    <xf numFmtId="169" fontId="9" fillId="0" borderId="1" xfId="0" applyNumberFormat="1" applyFont="1" applyBorder="1" applyAlignment="1">
      <alignment horizontal="center"/>
    </xf>
    <xf numFmtId="168" fontId="8" fillId="0" borderId="1" xfId="0" applyNumberFormat="1" applyFont="1" applyBorder="1" applyAlignment="1">
      <alignment horizontal="center"/>
    </xf>
    <xf numFmtId="0" fontId="2" fillId="0" borderId="1" xfId="0" applyFont="1" applyBorder="1" applyAlignment="1">
      <alignment wrapText="1"/>
    </xf>
    <xf numFmtId="0" fontId="8" fillId="0" borderId="1" xfId="0" applyFont="1" applyBorder="1" applyAlignment="1">
      <alignment wrapText="1"/>
    </xf>
    <xf numFmtId="9" fontId="2" fillId="3" borderId="1" xfId="0" applyNumberFormat="1" applyFont="1" applyFill="1" applyBorder="1" applyAlignment="1">
      <alignment horizontal="center" vertical="center" wrapText="1"/>
    </xf>
    <xf numFmtId="0" fontId="8" fillId="0" borderId="0" xfId="0" applyFont="1" applyAlignment="1">
      <alignment vertical="center"/>
    </xf>
    <xf numFmtId="0" fontId="2" fillId="0" borderId="1" xfId="0" applyFont="1" applyBorder="1" applyAlignment="1">
      <alignment horizontal="left" vertical="center"/>
    </xf>
    <xf numFmtId="0" fontId="8" fillId="0" borderId="1" xfId="0" applyFont="1" applyBorder="1" applyAlignment="1">
      <alignment horizontal="left" vertical="center"/>
    </xf>
    <xf numFmtId="168" fontId="8" fillId="0" borderId="1" xfId="0" applyNumberFormat="1" applyFont="1" applyBorder="1" applyAlignment="1">
      <alignment horizontal="center" vertical="center" wrapText="1"/>
    </xf>
    <xf numFmtId="169" fontId="8" fillId="0" borderId="1" xfId="0" applyNumberFormat="1" applyFont="1" applyBorder="1" applyAlignment="1">
      <alignment horizontal="center" vertical="center"/>
    </xf>
    <xf numFmtId="169" fontId="2" fillId="0" borderId="1" xfId="0" applyNumberFormat="1" applyFont="1" applyBorder="1" applyAlignment="1">
      <alignment horizontal="center" vertical="center"/>
    </xf>
    <xf numFmtId="169" fontId="9" fillId="0" borderId="1" xfId="0" applyNumberFormat="1" applyFont="1" applyBorder="1" applyAlignment="1">
      <alignment horizontal="center" vertical="center"/>
    </xf>
    <xf numFmtId="166" fontId="4" fillId="5" borderId="16" xfId="1" applyNumberFormat="1" applyFont="1" applyFill="1" applyBorder="1" applyAlignment="1">
      <alignment horizontal="center"/>
    </xf>
    <xf numFmtId="0" fontId="10" fillId="0" borderId="0" xfId="0" applyFont="1"/>
    <xf numFmtId="0" fontId="11" fillId="0" borderId="0" xfId="0" applyFont="1"/>
    <xf numFmtId="0" fontId="10" fillId="0" borderId="0" xfId="0" applyFont="1" applyAlignment="1">
      <alignment horizontal="center" vertical="center"/>
    </xf>
    <xf numFmtId="0" fontId="13" fillId="0" borderId="0" xfId="0" applyFont="1" applyAlignment="1">
      <alignment wrapText="1"/>
    </xf>
    <xf numFmtId="49" fontId="10" fillId="0" borderId="0" xfId="0" applyNumberFormat="1" applyFont="1" applyAlignment="1">
      <alignment horizontal="left"/>
    </xf>
    <xf numFmtId="0" fontId="11" fillId="0" borderId="0" xfId="0" applyFont="1" applyAlignment="1">
      <alignment horizontal="center"/>
    </xf>
    <xf numFmtId="0" fontId="11" fillId="0" borderId="0" xfId="0" applyFont="1" applyAlignment="1">
      <alignment horizontal="left"/>
    </xf>
    <xf numFmtId="0" fontId="10" fillId="0" borderId="0" xfId="0" applyFont="1" applyAlignment="1">
      <alignment horizontal="left"/>
    </xf>
    <xf numFmtId="0" fontId="14" fillId="0" borderId="0" xfId="0" applyFont="1"/>
    <xf numFmtId="0" fontId="15" fillId="0" borderId="0" xfId="0" applyFont="1" applyAlignment="1">
      <alignment horizontal="left" wrapText="1"/>
    </xf>
    <xf numFmtId="0" fontId="12" fillId="0" borderId="0" xfId="0" applyFont="1"/>
    <xf numFmtId="0" fontId="14" fillId="0" borderId="1" xfId="0" applyFont="1" applyBorder="1"/>
    <xf numFmtId="0" fontId="11" fillId="0" borderId="0" xfId="0" applyFont="1" applyAlignment="1">
      <alignment vertical="center"/>
    </xf>
    <xf numFmtId="0" fontId="10" fillId="0" borderId="0" xfId="0" applyFont="1" applyAlignment="1">
      <alignment vertical="center"/>
    </xf>
    <xf numFmtId="0" fontId="15" fillId="0" borderId="0" xfId="0" applyFont="1" applyAlignment="1">
      <alignment horizontal="left"/>
    </xf>
    <xf numFmtId="0" fontId="10" fillId="0" borderId="0" xfId="0" applyFont="1" applyAlignment="1">
      <alignment horizontal="left" vertical="center"/>
    </xf>
    <xf numFmtId="0" fontId="15" fillId="0" borderId="0" xfId="0" applyFont="1" applyAlignment="1">
      <alignment horizontal="left" vertical="center" wrapText="1"/>
    </xf>
    <xf numFmtId="0" fontId="17" fillId="0" borderId="0" xfId="0" applyFont="1" applyAlignment="1">
      <alignment horizontal="left" vertical="center"/>
    </xf>
    <xf numFmtId="14" fontId="15" fillId="0" borderId="0" xfId="0" applyNumberFormat="1" applyFont="1" applyAlignment="1">
      <alignment horizontal="left" vertical="center"/>
    </xf>
    <xf numFmtId="0" fontId="15" fillId="0" borderId="0" xfId="0" applyFont="1" applyAlignment="1">
      <alignment horizontal="left" vertical="center"/>
    </xf>
    <xf numFmtId="9" fontId="15" fillId="0" borderId="0" xfId="0" applyNumberFormat="1" applyFont="1" applyAlignment="1">
      <alignment horizontal="left" vertical="center"/>
    </xf>
    <xf numFmtId="9" fontId="8" fillId="0" borderId="1" xfId="0" applyNumberFormat="1" applyFont="1" applyBorder="1" applyAlignment="1">
      <alignment horizontal="center" vertical="center"/>
    </xf>
    <xf numFmtId="0" fontId="8" fillId="0" borderId="1" xfId="0" applyFont="1" applyBorder="1" applyAlignment="1">
      <alignment horizontal="left" wrapText="1"/>
    </xf>
    <xf numFmtId="0" fontId="4" fillId="0" borderId="0" xfId="0" applyFont="1"/>
    <xf numFmtId="0" fontId="4" fillId="0" borderId="1" xfId="0" applyFont="1" applyBorder="1" applyAlignment="1">
      <alignment horizontal="left" wrapText="1"/>
    </xf>
    <xf numFmtId="9" fontId="4" fillId="0" borderId="1" xfId="0" applyNumberFormat="1" applyFont="1" applyBorder="1" applyAlignment="1">
      <alignment horizontal="center" vertical="center"/>
    </xf>
    <xf numFmtId="165" fontId="4" fillId="0" borderId="1" xfId="0" applyNumberFormat="1" applyFont="1" applyBorder="1" applyAlignment="1">
      <alignment horizontal="center"/>
    </xf>
    <xf numFmtId="169" fontId="4" fillId="0" borderId="1" xfId="0" applyNumberFormat="1" applyFont="1" applyBorder="1" applyAlignment="1">
      <alignment horizontal="center"/>
    </xf>
    <xf numFmtId="169" fontId="3" fillId="0" borderId="1" xfId="0" applyNumberFormat="1" applyFont="1" applyBorder="1" applyAlignment="1">
      <alignment horizontal="center"/>
    </xf>
    <xf numFmtId="0" fontId="3" fillId="0" borderId="1" xfId="0" applyFont="1" applyBorder="1" applyAlignment="1">
      <alignment wrapText="1"/>
    </xf>
    <xf numFmtId="168" fontId="4" fillId="0" borderId="1" xfId="0" applyNumberFormat="1" applyFont="1" applyBorder="1" applyAlignment="1">
      <alignment horizontal="center"/>
    </xf>
    <xf numFmtId="0" fontId="2" fillId="0" borderId="0" xfId="0" applyFont="1" applyAlignment="1">
      <alignment wrapText="1"/>
    </xf>
    <xf numFmtId="0" fontId="8" fillId="0" borderId="0" xfId="0" applyFont="1" applyAlignment="1">
      <alignment wrapText="1"/>
    </xf>
    <xf numFmtId="168" fontId="8" fillId="0" borderId="0" xfId="0" applyNumberFormat="1" applyFont="1" applyAlignment="1">
      <alignment horizontal="center"/>
    </xf>
    <xf numFmtId="165" fontId="8" fillId="0" borderId="0" xfId="0" applyNumberFormat="1" applyFont="1" applyAlignment="1">
      <alignment horizontal="center"/>
    </xf>
    <xf numFmtId="169" fontId="8" fillId="0" borderId="0" xfId="0" applyNumberFormat="1" applyFont="1" applyAlignment="1">
      <alignment horizontal="center"/>
    </xf>
    <xf numFmtId="169" fontId="2" fillId="0" borderId="0" xfId="0" applyNumberFormat="1" applyFont="1" applyAlignment="1">
      <alignment horizontal="center"/>
    </xf>
    <xf numFmtId="169" fontId="9" fillId="0" borderId="0" xfId="0" applyNumberFormat="1" applyFont="1" applyAlignment="1">
      <alignment horizontal="center"/>
    </xf>
    <xf numFmtId="0" fontId="8"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69" fontId="8" fillId="0" borderId="1"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69" fontId="9" fillId="0" borderId="1" xfId="0" applyNumberFormat="1" applyFont="1" applyBorder="1" applyAlignment="1">
      <alignment horizontal="center" vertical="center" wrapText="1"/>
    </xf>
    <xf numFmtId="0" fontId="8" fillId="0" borderId="1" xfId="0" applyFont="1" applyBorder="1" applyAlignment="1">
      <alignment vertical="center" wrapText="1"/>
    </xf>
    <xf numFmtId="165" fontId="8" fillId="0" borderId="1" xfId="0" applyNumberFormat="1" applyFont="1" applyBorder="1" applyAlignment="1">
      <alignment horizontal="center" vertical="center" wrapText="1"/>
    </xf>
    <xf numFmtId="0" fontId="18" fillId="4" borderId="0" xfId="0" applyFont="1" applyFill="1"/>
    <xf numFmtId="168" fontId="19" fillId="0" borderId="1" xfId="0" applyNumberFormat="1" applyFont="1" applyBorder="1" applyAlignment="1">
      <alignment horizontal="center" vertical="center" wrapText="1"/>
    </xf>
    <xf numFmtId="0" fontId="11" fillId="0" borderId="0" xfId="0" applyFont="1" applyAlignment="1">
      <alignment horizontal="left" vertical="center"/>
    </xf>
    <xf numFmtId="0" fontId="2" fillId="0" borderId="11" xfId="0" applyFont="1" applyBorder="1" applyAlignment="1">
      <alignment horizontal="left" vertical="center" wrapText="1"/>
    </xf>
    <xf numFmtId="0" fontId="8" fillId="0" borderId="11" xfId="0" applyFont="1" applyBorder="1" applyAlignment="1">
      <alignment horizontal="left" vertical="center" wrapText="1"/>
    </xf>
    <xf numFmtId="168" fontId="8" fillId="0" borderId="11" xfId="0" applyNumberFormat="1" applyFont="1" applyBorder="1" applyAlignment="1">
      <alignment horizontal="center" vertical="center" wrapText="1"/>
    </xf>
    <xf numFmtId="169" fontId="8" fillId="0" borderId="11" xfId="0" applyNumberFormat="1" applyFont="1" applyBorder="1" applyAlignment="1">
      <alignment horizontal="center" vertical="center" wrapText="1"/>
    </xf>
    <xf numFmtId="169" fontId="2" fillId="0" borderId="11" xfId="0" applyNumberFormat="1" applyFont="1" applyBorder="1" applyAlignment="1">
      <alignment horizontal="center" vertical="center" wrapText="1"/>
    </xf>
    <xf numFmtId="169" fontId="9" fillId="0" borderId="11" xfId="0" applyNumberFormat="1" applyFont="1" applyBorder="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168" fontId="8" fillId="0" borderId="0" xfId="0" applyNumberFormat="1" applyFont="1" applyAlignment="1">
      <alignment horizontal="center" vertical="center" wrapText="1"/>
    </xf>
    <xf numFmtId="169" fontId="8"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69" fontId="9" fillId="0" borderId="0" xfId="0" applyNumberFormat="1" applyFont="1" applyAlignment="1">
      <alignment horizontal="center" vertical="center" wrapText="1"/>
    </xf>
    <xf numFmtId="0" fontId="2" fillId="0" borderId="16" xfId="0" applyFont="1" applyBorder="1" applyAlignment="1">
      <alignment vertical="center" wrapText="1"/>
    </xf>
    <xf numFmtId="0" fontId="8" fillId="0" borderId="16" xfId="0" applyFont="1" applyBorder="1" applyAlignment="1">
      <alignment wrapText="1"/>
    </xf>
    <xf numFmtId="0" fontId="8" fillId="0" borderId="16" xfId="0" applyFont="1" applyBorder="1" applyAlignment="1">
      <alignment vertical="center" wrapText="1"/>
    </xf>
    <xf numFmtId="165" fontId="8" fillId="0" borderId="16" xfId="0" applyNumberFormat="1" applyFont="1" applyBorder="1" applyAlignment="1">
      <alignment horizontal="center" vertical="center" wrapText="1"/>
    </xf>
    <xf numFmtId="165" fontId="19" fillId="0" borderId="16" xfId="0" applyNumberFormat="1" applyFont="1" applyBorder="1" applyAlignment="1">
      <alignment horizontal="center" vertical="center" wrapText="1"/>
    </xf>
    <xf numFmtId="169" fontId="8" fillId="0" borderId="16" xfId="0" applyNumberFormat="1" applyFont="1" applyBorder="1" applyAlignment="1">
      <alignment horizontal="center" vertical="center" wrapText="1"/>
    </xf>
    <xf numFmtId="169" fontId="2" fillId="0" borderId="16" xfId="0" applyNumberFormat="1" applyFont="1" applyBorder="1" applyAlignment="1">
      <alignment horizontal="center" vertical="center" wrapText="1"/>
    </xf>
    <xf numFmtId="169" fontId="9" fillId="0" borderId="16" xfId="0" applyNumberFormat="1" applyFont="1" applyBorder="1" applyAlignment="1">
      <alignment horizontal="center" vertical="center"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9" fontId="2" fillId="3" borderId="25"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8" fillId="0" borderId="6" xfId="0" applyFont="1" applyBorder="1" applyAlignment="1">
      <alignment horizontal="left" vertical="center" wrapText="1"/>
    </xf>
    <xf numFmtId="168" fontId="8" fillId="0" borderId="6" xfId="0" applyNumberFormat="1" applyFont="1" applyBorder="1" applyAlignment="1">
      <alignment horizontal="center" vertical="center" wrapText="1"/>
    </xf>
    <xf numFmtId="169" fontId="8" fillId="0" borderId="6" xfId="0" applyNumberFormat="1" applyFont="1" applyBorder="1" applyAlignment="1">
      <alignment horizontal="center" vertical="center" wrapText="1"/>
    </xf>
    <xf numFmtId="169" fontId="2" fillId="0" borderId="6" xfId="0" applyNumberFormat="1" applyFont="1" applyBorder="1" applyAlignment="1">
      <alignment horizontal="center" vertical="center" wrapText="1"/>
    </xf>
    <xf numFmtId="169" fontId="9" fillId="0" borderId="25" xfId="0" applyNumberFormat="1" applyFont="1" applyBorder="1" applyAlignment="1">
      <alignment horizontal="center" vertical="center" wrapText="1"/>
    </xf>
    <xf numFmtId="15" fontId="20" fillId="0" borderId="26" xfId="0" applyNumberFormat="1" applyFont="1" applyBorder="1"/>
    <xf numFmtId="0" fontId="20" fillId="0" borderId="26" xfId="0" applyFont="1" applyBorder="1" applyAlignment="1">
      <alignment wrapText="1"/>
    </xf>
    <xf numFmtId="0" fontId="20" fillId="0" borderId="28" xfId="0" applyFont="1" applyBorder="1" applyAlignment="1">
      <alignment wrapText="1"/>
    </xf>
    <xf numFmtId="0" fontId="0" fillId="0" borderId="27" xfId="0" applyBorder="1" applyAlignment="1">
      <alignment horizontal="left"/>
    </xf>
    <xf numFmtId="9" fontId="0" fillId="0" borderId="27" xfId="0" applyNumberFormat="1" applyBorder="1"/>
    <xf numFmtId="0" fontId="0" fillId="0" borderId="27" xfId="0" applyBorder="1"/>
    <xf numFmtId="15" fontId="21" fillId="0" borderId="26" xfId="0" applyNumberFormat="1" applyFont="1" applyBorder="1"/>
    <xf numFmtId="0" fontId="21" fillId="0" borderId="26" xfId="0" applyFont="1" applyBorder="1" applyAlignment="1">
      <alignment wrapText="1"/>
    </xf>
    <xf numFmtId="9" fontId="21" fillId="0" borderId="26" xfId="0" applyNumberFormat="1" applyFont="1" applyBorder="1" applyAlignment="1">
      <alignment wrapText="1"/>
    </xf>
    <xf numFmtId="15" fontId="20" fillId="0" borderId="29" xfId="0" applyNumberFormat="1" applyFont="1" applyBorder="1"/>
    <xf numFmtId="0" fontId="20" fillId="0" borderId="30" xfId="0" applyFont="1" applyBorder="1" applyAlignment="1">
      <alignment wrapText="1"/>
    </xf>
    <xf numFmtId="0" fontId="22" fillId="0" borderId="27" xfId="0" applyFont="1" applyBorder="1" applyAlignment="1">
      <alignment horizontal="left"/>
    </xf>
    <xf numFmtId="15" fontId="20" fillId="0" borderId="26" xfId="3" applyNumberFormat="1" applyFont="1" applyBorder="1"/>
    <xf numFmtId="9" fontId="20" fillId="0" borderId="26" xfId="4" applyNumberFormat="1" applyFont="1" applyBorder="1" applyAlignment="1">
      <alignment wrapText="1"/>
    </xf>
    <xf numFmtId="9" fontId="20" fillId="0" borderId="26" xfId="0" applyNumberFormat="1" applyFont="1" applyBorder="1" applyAlignment="1">
      <alignment wrapText="1"/>
    </xf>
    <xf numFmtId="0" fontId="20" fillId="0" borderId="26" xfId="3" applyFont="1" applyBorder="1" applyAlignment="1">
      <alignment wrapText="1"/>
    </xf>
    <xf numFmtId="9" fontId="23" fillId="0" borderId="27" xfId="3" applyNumberFormat="1" applyBorder="1"/>
    <xf numFmtId="9" fontId="24" fillId="0" borderId="27" xfId="4" applyNumberFormat="1" applyBorder="1"/>
    <xf numFmtId="9" fontId="20" fillId="0" borderId="26" xfId="3" applyNumberFormat="1" applyFont="1" applyBorder="1" applyAlignment="1">
      <alignment wrapText="1"/>
    </xf>
    <xf numFmtId="0" fontId="26" fillId="8" borderId="27" xfId="0" applyFont="1" applyFill="1" applyBorder="1" applyAlignment="1">
      <alignment wrapText="1"/>
    </xf>
    <xf numFmtId="15" fontId="21" fillId="0" borderId="28" xfId="0" applyNumberFormat="1" applyFont="1" applyBorder="1"/>
    <xf numFmtId="0" fontId="22" fillId="0" borderId="31" xfId="0" applyFont="1" applyBorder="1" applyAlignment="1">
      <alignment horizontal="left"/>
    </xf>
    <xf numFmtId="0" fontId="21" fillId="0" borderId="28" xfId="0" applyFont="1" applyBorder="1" applyAlignment="1">
      <alignment wrapText="1"/>
    </xf>
    <xf numFmtId="9" fontId="20" fillId="0" borderId="28" xfId="4" applyNumberFormat="1" applyFont="1" applyBorder="1" applyAlignment="1">
      <alignment wrapText="1"/>
    </xf>
    <xf numFmtId="0" fontId="10" fillId="0" borderId="27" xfId="0" applyFont="1" applyBorder="1" applyAlignment="1">
      <alignment horizontal="left"/>
    </xf>
    <xf numFmtId="0" fontId="25" fillId="0" borderId="27" xfId="0" applyFont="1" applyBorder="1" applyAlignment="1">
      <alignment horizontal="left"/>
    </xf>
    <xf numFmtId="0" fontId="26" fillId="0" borderId="27" xfId="0" applyFont="1" applyBorder="1" applyAlignment="1">
      <alignment horizontal="left"/>
    </xf>
    <xf numFmtId="0" fontId="27" fillId="0" borderId="27" xfId="0" applyFont="1" applyBorder="1" applyAlignment="1">
      <alignment horizontal="left"/>
    </xf>
    <xf numFmtId="15" fontId="25" fillId="0" borderId="27" xfId="0" applyNumberFormat="1" applyFont="1" applyBorder="1" applyAlignment="1">
      <alignment horizontal="right"/>
    </xf>
    <xf numFmtId="15" fontId="26" fillId="0" borderId="27" xfId="0" applyNumberFormat="1" applyFont="1" applyBorder="1" applyAlignment="1">
      <alignment horizontal="right"/>
    </xf>
    <xf numFmtId="15" fontId="27" fillId="0" borderId="27" xfId="0" applyNumberFormat="1" applyFont="1" applyBorder="1" applyAlignment="1">
      <alignment horizontal="right"/>
    </xf>
    <xf numFmtId="9" fontId="25" fillId="0" borderId="27" xfId="0" applyNumberFormat="1" applyFont="1" applyBorder="1" applyAlignment="1">
      <alignment horizontal="right"/>
    </xf>
    <xf numFmtId="9" fontId="26" fillId="0" borderId="27" xfId="0" applyNumberFormat="1" applyFont="1" applyBorder="1" applyAlignment="1">
      <alignment horizontal="right"/>
    </xf>
    <xf numFmtId="9" fontId="27" fillId="0" borderId="27" xfId="0" applyNumberFormat="1" applyFont="1" applyBorder="1" applyAlignment="1">
      <alignment horizontal="right"/>
    </xf>
    <xf numFmtId="16" fontId="25" fillId="0" borderId="27" xfId="0" applyNumberFormat="1" applyFont="1" applyBorder="1" applyAlignment="1">
      <alignment horizontal="right"/>
    </xf>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0" fillId="0" borderId="0" xfId="0" applyAlignment="1">
      <alignment horizontal="left" vertical="center" wrapText="1"/>
    </xf>
    <xf numFmtId="0" fontId="28" fillId="0" borderId="12" xfId="0" applyFont="1" applyBorder="1" applyAlignment="1">
      <alignment horizontal="left"/>
    </xf>
    <xf numFmtId="0" fontId="28" fillId="0" borderId="14" xfId="0" applyFont="1" applyBorder="1" applyAlignment="1">
      <alignment horizontal="left"/>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0" xfId="0" applyFont="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17" xfId="0" applyFont="1" applyBorder="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0" fillId="0" borderId="12" xfId="0" applyFont="1" applyBorder="1" applyAlignment="1">
      <alignment horizontal="left"/>
    </xf>
    <xf numFmtId="0" fontId="10" fillId="0" borderId="14" xfId="0" applyFont="1" applyBorder="1" applyAlignment="1">
      <alignment horizontal="left"/>
    </xf>
    <xf numFmtId="0" fontId="10" fillId="0" borderId="13" xfId="0" applyFont="1" applyBorder="1" applyAlignment="1">
      <alignment horizontal="left"/>
    </xf>
  </cellXfs>
  <cellStyles count="5">
    <cellStyle name="Currency" xfId="1" builtinId="4"/>
    <cellStyle name="Hyperlink" xfId="2" builtinId="8"/>
    <cellStyle name="Normal" xfId="0" builtinId="0"/>
    <cellStyle name="Normal 2" xfId="4" xr:uid="{00000000-0005-0000-0000-000003000000}"/>
    <cellStyle name="Normal 3" xfId="3" xr:uid="{00000000-0005-0000-0000-000004000000}"/>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publications.scot.nhs.uk/files/pcs2024-afc-05.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ublications.scot.nhs.uk/" TargetMode="External"/><Relationship Id="rId1" Type="http://schemas.openxmlformats.org/officeDocument/2006/relationships/hyperlink" Target="https://www.publications.scot.nhs.uk/files/pcs2023-dd-01.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showGridLines="0" zoomScale="80" zoomScaleNormal="80" workbookViewId="0">
      <selection activeCell="B1" sqref="B1"/>
    </sheetView>
  </sheetViews>
  <sheetFormatPr defaultColWidth="8.7109375" defaultRowHeight="15" x14ac:dyDescent="0.2"/>
  <cols>
    <col min="1" max="1" width="8.7109375" style="82"/>
    <col min="2" max="5" width="8.7109375" style="80"/>
    <col min="6" max="6" width="9.5703125" style="80" customWidth="1"/>
    <col min="7" max="16384" width="8.7109375" style="80"/>
  </cols>
  <sheetData>
    <row r="1" spans="1:25" ht="15.75" x14ac:dyDescent="0.2">
      <c r="A1" s="128" t="s">
        <v>160</v>
      </c>
      <c r="B1" s="126" t="s">
        <v>160</v>
      </c>
    </row>
    <row r="2" spans="1:25" ht="15.75" x14ac:dyDescent="0.25">
      <c r="B2" s="81" t="s">
        <v>87</v>
      </c>
    </row>
    <row r="3" spans="1:25" ht="15.75" x14ac:dyDescent="0.25">
      <c r="B3" s="81"/>
    </row>
    <row r="5" spans="1:25" ht="54" customHeight="1" x14ac:dyDescent="0.2">
      <c r="A5" s="82">
        <v>1</v>
      </c>
      <c r="B5" s="197" t="s">
        <v>91</v>
      </c>
      <c r="C5" s="197"/>
      <c r="D5" s="197"/>
      <c r="E5" s="197"/>
      <c r="F5" s="197"/>
      <c r="G5" s="197"/>
      <c r="H5" s="197"/>
      <c r="I5" s="197"/>
      <c r="J5" s="197"/>
      <c r="K5" s="197"/>
      <c r="L5" s="197"/>
      <c r="M5" s="197"/>
      <c r="N5" s="197"/>
      <c r="O5" s="197"/>
      <c r="P5" s="197"/>
      <c r="Q5" s="197"/>
      <c r="R5" s="197"/>
      <c r="S5" s="197"/>
      <c r="T5" s="197"/>
      <c r="U5" s="197"/>
      <c r="V5" s="197"/>
      <c r="W5" s="197"/>
      <c r="X5" s="197"/>
      <c r="Y5" s="197"/>
    </row>
    <row r="6" spans="1:25" ht="96" customHeight="1" x14ac:dyDescent="0.2">
      <c r="A6" s="82">
        <v>2</v>
      </c>
      <c r="B6" s="198" t="s">
        <v>96</v>
      </c>
      <c r="C6" s="199"/>
      <c r="D6" s="199"/>
      <c r="E6" s="199"/>
      <c r="F6" s="199"/>
      <c r="G6" s="199"/>
      <c r="H6" s="199"/>
      <c r="I6" s="199"/>
      <c r="J6" s="199"/>
      <c r="K6" s="199"/>
      <c r="L6" s="199"/>
      <c r="M6" s="199"/>
      <c r="N6" s="199"/>
      <c r="O6" s="199"/>
      <c r="P6" s="199"/>
      <c r="Q6" s="199"/>
      <c r="R6" s="199"/>
      <c r="S6" s="199"/>
      <c r="T6" s="199"/>
      <c r="U6" s="199"/>
      <c r="V6" s="199"/>
      <c r="W6" s="199"/>
      <c r="X6" s="199"/>
      <c r="Y6" s="199"/>
    </row>
    <row r="7" spans="1:25" ht="60.6" customHeight="1" x14ac:dyDescent="0.2">
      <c r="A7" s="82">
        <v>3</v>
      </c>
      <c r="B7" s="198" t="s">
        <v>149</v>
      </c>
      <c r="C7" s="198"/>
      <c r="D7" s="198"/>
      <c r="E7" s="198"/>
      <c r="F7" s="198"/>
      <c r="G7" s="198"/>
      <c r="H7" s="198"/>
      <c r="I7" s="198"/>
      <c r="J7" s="198"/>
      <c r="K7" s="198"/>
      <c r="L7" s="198"/>
      <c r="M7" s="198"/>
      <c r="N7" s="198"/>
      <c r="O7" s="198"/>
      <c r="P7" s="198"/>
      <c r="Q7" s="198"/>
      <c r="R7" s="198"/>
      <c r="S7" s="198"/>
      <c r="T7" s="198"/>
      <c r="U7" s="198"/>
      <c r="V7" s="198"/>
      <c r="W7" s="198"/>
      <c r="X7" s="198"/>
      <c r="Y7" s="198"/>
    </row>
    <row r="8" spans="1:25" ht="66" customHeight="1" x14ac:dyDescent="0.2">
      <c r="A8" s="82">
        <v>4</v>
      </c>
      <c r="B8" s="198" t="s">
        <v>92</v>
      </c>
      <c r="C8" s="198"/>
      <c r="D8" s="198"/>
      <c r="E8" s="198"/>
      <c r="F8" s="198"/>
      <c r="G8" s="198"/>
      <c r="H8" s="198"/>
      <c r="I8" s="198"/>
      <c r="J8" s="198"/>
      <c r="K8" s="198"/>
      <c r="L8" s="198"/>
      <c r="M8" s="198"/>
      <c r="N8" s="198"/>
      <c r="O8" s="198"/>
      <c r="P8" s="198"/>
      <c r="Q8" s="198"/>
      <c r="R8" s="198"/>
      <c r="S8" s="198"/>
      <c r="T8" s="198"/>
      <c r="U8" s="198"/>
      <c r="V8" s="198"/>
      <c r="W8" s="198"/>
      <c r="X8" s="198"/>
      <c r="Y8" s="198"/>
    </row>
    <row r="9" spans="1:25" ht="66" customHeight="1" x14ac:dyDescent="0.2">
      <c r="A9" s="82">
        <v>5</v>
      </c>
      <c r="B9" s="198" t="s">
        <v>93</v>
      </c>
      <c r="C9" s="198"/>
      <c r="D9" s="198"/>
      <c r="E9" s="198"/>
      <c r="F9" s="198"/>
      <c r="G9" s="198"/>
      <c r="H9" s="198"/>
      <c r="I9" s="198"/>
      <c r="J9" s="198"/>
      <c r="K9" s="198"/>
      <c r="L9" s="198"/>
      <c r="M9" s="198"/>
      <c r="N9" s="198"/>
      <c r="O9" s="198"/>
      <c r="P9" s="198"/>
      <c r="Q9" s="198"/>
      <c r="R9" s="198"/>
      <c r="S9" s="198"/>
      <c r="T9" s="198"/>
      <c r="U9" s="198"/>
      <c r="V9" s="198"/>
      <c r="W9" s="198"/>
      <c r="X9" s="198"/>
      <c r="Y9" s="198"/>
    </row>
    <row r="10" spans="1:25" ht="66" customHeight="1" x14ac:dyDescent="0.2">
      <c r="A10" s="82">
        <v>6</v>
      </c>
      <c r="B10" s="198" t="s">
        <v>98</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1:25" ht="73.5" customHeight="1" x14ac:dyDescent="0.2">
      <c r="A11" s="82">
        <v>7</v>
      </c>
      <c r="B11" s="198" t="s">
        <v>94</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row>
    <row r="13" spans="1:25" x14ac:dyDescent="0.2">
      <c r="A13" s="82">
        <v>8</v>
      </c>
      <c r="B13" s="195" t="s">
        <v>88</v>
      </c>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25" ht="15.75" x14ac:dyDescent="0.25">
      <c r="B14" s="200" t="s">
        <v>89</v>
      </c>
      <c r="C14" s="200"/>
      <c r="D14" s="200"/>
      <c r="E14" s="200"/>
      <c r="G14" s="81" t="s">
        <v>90</v>
      </c>
    </row>
    <row r="15" spans="1:25" x14ac:dyDescent="0.2">
      <c r="B15" s="90" t="s">
        <v>103</v>
      </c>
      <c r="C15" s="90"/>
      <c r="D15" s="90"/>
      <c r="E15" s="90"/>
      <c r="G15" s="84" t="s">
        <v>106</v>
      </c>
      <c r="H15" s="84"/>
    </row>
    <row r="16" spans="1:25" x14ac:dyDescent="0.2">
      <c r="B16" s="90" t="s">
        <v>104</v>
      </c>
      <c r="C16" s="90"/>
      <c r="D16" s="90"/>
      <c r="E16" s="90"/>
      <c r="G16" s="84" t="s">
        <v>107</v>
      </c>
      <c r="H16" s="84"/>
    </row>
    <row r="17" spans="2:25" x14ac:dyDescent="0.2">
      <c r="B17" s="90" t="s">
        <v>105</v>
      </c>
      <c r="C17" s="90"/>
      <c r="D17" s="90"/>
      <c r="E17" s="90"/>
      <c r="G17" s="84" t="s">
        <v>108</v>
      </c>
      <c r="H17" s="84"/>
    </row>
    <row r="18" spans="2:25" x14ac:dyDescent="0.2">
      <c r="B18" s="90" t="s">
        <v>109</v>
      </c>
      <c r="C18" s="90"/>
      <c r="D18" s="90"/>
      <c r="E18" s="90"/>
      <c r="G18" s="196" t="s">
        <v>110</v>
      </c>
      <c r="H18" s="196"/>
    </row>
    <row r="20" spans="2:25" x14ac:dyDescent="0.2">
      <c r="B20" s="80" t="s">
        <v>97</v>
      </c>
    </row>
    <row r="21" spans="2:25" x14ac:dyDescent="0.2">
      <c r="B21" s="83"/>
      <c r="C21" s="83"/>
      <c r="D21" s="83"/>
      <c r="E21" s="83"/>
      <c r="F21" s="83"/>
      <c r="G21" s="83"/>
      <c r="H21" s="83"/>
      <c r="I21" s="83"/>
      <c r="J21" s="83"/>
      <c r="K21" s="83"/>
      <c r="L21" s="83"/>
      <c r="M21" s="83"/>
      <c r="N21" s="83"/>
      <c r="O21" s="83"/>
      <c r="P21" s="83"/>
      <c r="Q21" s="83"/>
      <c r="R21" s="83"/>
      <c r="S21" s="83"/>
      <c r="T21" s="83"/>
      <c r="U21" s="83"/>
      <c r="V21" s="83"/>
      <c r="W21" s="83"/>
      <c r="X21" s="83"/>
      <c r="Y21" s="83"/>
    </row>
  </sheetData>
  <mergeCells count="10">
    <mergeCell ref="B13:Y13"/>
    <mergeCell ref="G18:H18"/>
    <mergeCell ref="B5:Y5"/>
    <mergeCell ref="B6:Y6"/>
    <mergeCell ref="B7:Y7"/>
    <mergeCell ref="B11:Y11"/>
    <mergeCell ref="B9:Y9"/>
    <mergeCell ref="B10:Y10"/>
    <mergeCell ref="B14:E14"/>
    <mergeCell ref="B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76"/>
  <sheetViews>
    <sheetView topLeftCell="A27" workbookViewId="0">
      <selection activeCell="I14" sqref="I14"/>
    </sheetView>
  </sheetViews>
  <sheetFormatPr defaultRowHeight="15" x14ac:dyDescent="0.25"/>
  <cols>
    <col min="1" max="1" width="9" bestFit="1" customWidth="1"/>
    <col min="2" max="2" width="9.85546875" customWidth="1"/>
    <col min="3" max="3" width="10.140625" customWidth="1"/>
    <col min="4" max="4" width="10.42578125" customWidth="1"/>
    <col min="5" max="5" width="11" customWidth="1"/>
    <col min="6" max="6" width="13.5703125" customWidth="1"/>
    <col min="7" max="7" width="13.85546875" customWidth="1"/>
    <col min="8" max="8" width="12.42578125" customWidth="1"/>
    <col min="9" max="9" width="14.42578125" customWidth="1"/>
    <col min="10" max="10" width="13.85546875" customWidth="1"/>
  </cols>
  <sheetData>
    <row r="2" spans="1:9" x14ac:dyDescent="0.25">
      <c r="A2" s="47" t="s">
        <v>34</v>
      </c>
      <c r="B2" s="47" t="s">
        <v>30</v>
      </c>
      <c r="C2" s="1"/>
      <c r="D2" s="1"/>
      <c r="E2" s="1"/>
      <c r="F2" s="1"/>
    </row>
    <row r="3" spans="1:9" ht="15.75" thickBot="1" x14ac:dyDescent="0.3">
      <c r="B3" s="1"/>
      <c r="C3" s="1"/>
      <c r="D3" s="1"/>
      <c r="E3" s="1"/>
      <c r="F3" s="1"/>
    </row>
    <row r="4" spans="1:9" ht="30.75" thickBot="1" x14ac:dyDescent="0.3">
      <c r="B4" s="2" t="s">
        <v>0</v>
      </c>
      <c r="C4" s="3" t="s">
        <v>1</v>
      </c>
      <c r="D4" s="29" t="s">
        <v>150</v>
      </c>
      <c r="E4" s="203" t="s">
        <v>15</v>
      </c>
      <c r="F4" s="204"/>
      <c r="G4" s="205"/>
      <c r="H4" s="201" t="s">
        <v>23</v>
      </c>
      <c r="I4" s="202"/>
    </row>
    <row r="5" spans="1:9" ht="45.75" thickBot="1" x14ac:dyDescent="0.3">
      <c r="B5" s="27"/>
      <c r="C5" s="28"/>
      <c r="D5" s="30"/>
      <c r="E5" s="4" t="s">
        <v>21</v>
      </c>
      <c r="F5" s="4" t="s">
        <v>39</v>
      </c>
      <c r="G5" s="4" t="s">
        <v>16</v>
      </c>
      <c r="H5" s="32" t="s">
        <v>24</v>
      </c>
      <c r="I5" s="32" t="s">
        <v>17</v>
      </c>
    </row>
    <row r="6" spans="1:9" ht="15.75" thickBot="1" x14ac:dyDescent="0.3">
      <c r="B6" s="5" t="s">
        <v>3</v>
      </c>
      <c r="C6" s="6">
        <v>1</v>
      </c>
      <c r="D6" s="7">
        <v>24518</v>
      </c>
      <c r="E6" s="20">
        <f>D6/(52.143*37)</f>
        <v>12.708295430808521</v>
      </c>
      <c r="F6" s="20">
        <f>E6*0.225</f>
        <v>2.8593664719319172</v>
      </c>
      <c r="G6" s="20">
        <f>E6*0.138</f>
        <v>1.753744769451576</v>
      </c>
      <c r="H6" s="20">
        <f>E6*0.5</f>
        <v>6.3541477154042605</v>
      </c>
      <c r="I6" s="20">
        <f>E6*1</f>
        <v>12.708295430808521</v>
      </c>
    </row>
    <row r="7" spans="1:9" ht="15.75" thickBot="1" x14ac:dyDescent="0.3">
      <c r="B7" s="8" t="s">
        <v>4</v>
      </c>
      <c r="C7" s="9">
        <v>2</v>
      </c>
      <c r="D7" s="10">
        <v>26763</v>
      </c>
      <c r="E7" s="50">
        <f t="shared" ref="E7:E17" si="0">D7/(52.143*37)</f>
        <v>13.871935337903924</v>
      </c>
      <c r="F7" s="50">
        <f t="shared" ref="F7:F17" si="1">E7*0.225</f>
        <v>3.1211854510283832</v>
      </c>
      <c r="G7" s="22">
        <f t="shared" ref="G7:G17" si="2">E7*0.138</f>
        <v>1.9143270766307416</v>
      </c>
      <c r="H7" s="21">
        <f>E7*0.44</f>
        <v>6.1036515486777265</v>
      </c>
      <c r="I7" s="21">
        <f>E7*0.88</f>
        <v>12.207303097355453</v>
      </c>
    </row>
    <row r="8" spans="1:9" ht="15.75" thickBot="1" x14ac:dyDescent="0.3">
      <c r="B8" s="11" t="s">
        <v>5</v>
      </c>
      <c r="C8" s="12">
        <v>2</v>
      </c>
      <c r="D8" s="13">
        <v>28998</v>
      </c>
      <c r="E8" s="20">
        <f t="shared" si="0"/>
        <v>15.03039199374278</v>
      </c>
      <c r="F8" s="20">
        <f t="shared" si="1"/>
        <v>3.3818381985921255</v>
      </c>
      <c r="G8" s="24">
        <f t="shared" si="2"/>
        <v>2.0741940951365039</v>
      </c>
      <c r="H8" s="23">
        <f>E8*0.37</f>
        <v>5.561245037684829</v>
      </c>
      <c r="I8" s="23">
        <f>E8*0.74</f>
        <v>11.122490075369658</v>
      </c>
    </row>
    <row r="9" spans="1:9" ht="15.75" thickBot="1" x14ac:dyDescent="0.3">
      <c r="B9" s="14" t="s">
        <v>6</v>
      </c>
      <c r="C9" s="15">
        <v>2</v>
      </c>
      <c r="D9" s="16">
        <v>31670</v>
      </c>
      <c r="E9" s="50">
        <f t="shared" si="0"/>
        <v>16.415356729492856</v>
      </c>
      <c r="F9" s="50">
        <f t="shared" si="1"/>
        <v>3.6934552641358929</v>
      </c>
      <c r="G9" s="25">
        <f t="shared" si="2"/>
        <v>2.2653192286700143</v>
      </c>
      <c r="H9" s="25">
        <f t="shared" ref="H9:H17" si="3">E9*0.3</f>
        <v>4.9246070188478566</v>
      </c>
      <c r="I9" s="25">
        <f t="shared" ref="I9:I17" si="4">E9*0.6</f>
        <v>9.8492140376957131</v>
      </c>
    </row>
    <row r="10" spans="1:9" ht="15.75" thickBot="1" x14ac:dyDescent="0.3">
      <c r="B10" s="17" t="s">
        <v>7</v>
      </c>
      <c r="C10" s="18">
        <v>3</v>
      </c>
      <c r="D10" s="19">
        <v>39735</v>
      </c>
      <c r="E10" s="20">
        <f t="shared" si="0"/>
        <v>20.595648867900177</v>
      </c>
      <c r="F10" s="20">
        <f t="shared" si="1"/>
        <v>4.63402099527754</v>
      </c>
      <c r="G10" s="26">
        <f t="shared" si="2"/>
        <v>2.8421995437702248</v>
      </c>
      <c r="H10" s="26">
        <f t="shared" si="3"/>
        <v>6.178694660370053</v>
      </c>
      <c r="I10" s="26">
        <f t="shared" si="4"/>
        <v>12.357389320740106</v>
      </c>
    </row>
    <row r="11" spans="1:9" ht="15.75" thickBot="1" x14ac:dyDescent="0.3">
      <c r="B11" s="14" t="s">
        <v>8</v>
      </c>
      <c r="C11" s="15">
        <v>3</v>
      </c>
      <c r="D11" s="16">
        <v>48635</v>
      </c>
      <c r="E11" s="50">
        <f t="shared" si="0"/>
        <v>25.208742486229397</v>
      </c>
      <c r="F11" s="50">
        <f t="shared" si="1"/>
        <v>5.6719670594016147</v>
      </c>
      <c r="G11" s="25">
        <f t="shared" si="2"/>
        <v>3.4788064630996569</v>
      </c>
      <c r="H11" s="25">
        <f t="shared" si="3"/>
        <v>7.5626227458688184</v>
      </c>
      <c r="I11" s="25">
        <f t="shared" si="4"/>
        <v>15.125245491737637</v>
      </c>
    </row>
    <row r="12" spans="1:9" ht="15.75" thickBot="1" x14ac:dyDescent="0.3">
      <c r="B12" s="17" t="s">
        <v>9</v>
      </c>
      <c r="C12" s="18">
        <v>3</v>
      </c>
      <c r="D12" s="19">
        <v>56747</v>
      </c>
      <c r="E12" s="20">
        <f t="shared" si="0"/>
        <v>29.413395905542504</v>
      </c>
      <c r="F12" s="20">
        <f t="shared" si="1"/>
        <v>6.6180140787470636</v>
      </c>
      <c r="G12" s="26">
        <f t="shared" si="2"/>
        <v>4.0590486349648662</v>
      </c>
      <c r="H12" s="26">
        <f t="shared" si="3"/>
        <v>8.8240187716627503</v>
      </c>
      <c r="I12" s="26">
        <f t="shared" si="4"/>
        <v>17.648037543325501</v>
      </c>
    </row>
    <row r="13" spans="1:9" ht="15.75" thickBot="1" x14ac:dyDescent="0.3">
      <c r="B13" s="14" t="s">
        <v>10</v>
      </c>
      <c r="C13" s="15">
        <v>2</v>
      </c>
      <c r="D13" s="16">
        <v>64906</v>
      </c>
      <c r="E13" s="50">
        <f t="shared" si="0"/>
        <v>33.642410605761391</v>
      </c>
      <c r="F13" s="50">
        <f t="shared" si="1"/>
        <v>7.5695423862963134</v>
      </c>
      <c r="G13" s="25">
        <f t="shared" si="2"/>
        <v>4.6426526635950722</v>
      </c>
      <c r="H13" s="25">
        <f t="shared" si="3"/>
        <v>10.092723181728417</v>
      </c>
      <c r="I13" s="25">
        <f t="shared" si="4"/>
        <v>20.185446363456833</v>
      </c>
    </row>
    <row r="14" spans="1:9" ht="15.75" thickBot="1" x14ac:dyDescent="0.3">
      <c r="B14" s="11" t="s">
        <v>11</v>
      </c>
      <c r="C14" s="12">
        <v>2</v>
      </c>
      <c r="D14" s="13">
        <v>75937</v>
      </c>
      <c r="E14" s="20">
        <f t="shared" si="0"/>
        <v>39.360055066861349</v>
      </c>
      <c r="F14" s="20">
        <f t="shared" si="1"/>
        <v>8.8560123900438033</v>
      </c>
      <c r="G14" s="24">
        <f t="shared" si="2"/>
        <v>5.4316875992268665</v>
      </c>
      <c r="H14" s="24">
        <f t="shared" si="3"/>
        <v>11.808016520058404</v>
      </c>
      <c r="I14" s="24">
        <f t="shared" si="4"/>
        <v>23.616033040116807</v>
      </c>
    </row>
    <row r="15" spans="1:9" ht="15.75" thickBot="1" x14ac:dyDescent="0.3">
      <c r="B15" s="14" t="s">
        <v>12</v>
      </c>
      <c r="C15" s="15">
        <v>2</v>
      </c>
      <c r="D15" s="16">
        <v>89866</v>
      </c>
      <c r="E15" s="50">
        <f t="shared" si="0"/>
        <v>46.579805742109407</v>
      </c>
      <c r="F15" s="50">
        <f t="shared" si="1"/>
        <v>10.480456291974617</v>
      </c>
      <c r="G15" s="25">
        <f t="shared" si="2"/>
        <v>6.4280131924110986</v>
      </c>
      <c r="H15" s="25">
        <f t="shared" si="3"/>
        <v>13.973941722632821</v>
      </c>
      <c r="I15" s="25">
        <f t="shared" si="4"/>
        <v>27.947883445265642</v>
      </c>
    </row>
    <row r="16" spans="1:9" ht="15.75" thickBot="1" x14ac:dyDescent="0.3">
      <c r="B16" s="11" t="s">
        <v>13</v>
      </c>
      <c r="C16" s="12">
        <v>2</v>
      </c>
      <c r="D16" s="13">
        <v>103795</v>
      </c>
      <c r="E16" s="20">
        <f t="shared" si="0"/>
        <v>53.799556417357465</v>
      </c>
      <c r="F16" s="20">
        <f t="shared" si="1"/>
        <v>12.104900193905429</v>
      </c>
      <c r="G16" s="24">
        <f t="shared" si="2"/>
        <v>7.4243387855953307</v>
      </c>
      <c r="H16" s="24">
        <f t="shared" si="3"/>
        <v>16.13986692520724</v>
      </c>
      <c r="I16" s="24">
        <f t="shared" si="4"/>
        <v>32.27973385041448</v>
      </c>
    </row>
    <row r="17" spans="1:10" ht="15.75" thickBot="1" x14ac:dyDescent="0.3">
      <c r="B17" s="14" t="s">
        <v>14</v>
      </c>
      <c r="C17" s="15">
        <v>2</v>
      </c>
      <c r="D17" s="16">
        <v>122831</v>
      </c>
      <c r="E17" s="50">
        <f t="shared" si="0"/>
        <v>63.666393509325445</v>
      </c>
      <c r="F17" s="50">
        <f t="shared" si="1"/>
        <v>14.324938539598225</v>
      </c>
      <c r="G17" s="25">
        <f t="shared" si="2"/>
        <v>8.7859623042869117</v>
      </c>
      <c r="H17" s="25">
        <f t="shared" si="3"/>
        <v>19.099918052797634</v>
      </c>
      <c r="I17" s="25">
        <f t="shared" si="4"/>
        <v>38.199836105595267</v>
      </c>
    </row>
    <row r="19" spans="1:10" x14ac:dyDescent="0.25">
      <c r="B19" s="33" t="s">
        <v>18</v>
      </c>
    </row>
    <row r="20" spans="1:10" x14ac:dyDescent="0.25">
      <c r="B20" s="31" t="s">
        <v>151</v>
      </c>
    </row>
    <row r="21" spans="1:10" x14ac:dyDescent="0.25">
      <c r="B21" s="33" t="s">
        <v>20</v>
      </c>
    </row>
    <row r="22" spans="1:10" x14ac:dyDescent="0.25">
      <c r="B22" t="s">
        <v>19</v>
      </c>
    </row>
    <row r="23" spans="1:10" x14ac:dyDescent="0.25">
      <c r="B23" t="s">
        <v>79</v>
      </c>
    </row>
    <row r="24" spans="1:10" x14ac:dyDescent="0.25">
      <c r="B24" t="s">
        <v>25</v>
      </c>
    </row>
    <row r="25" spans="1:10" x14ac:dyDescent="0.25">
      <c r="B25" t="s">
        <v>22</v>
      </c>
    </row>
    <row r="27" spans="1:10" x14ac:dyDescent="0.25">
      <c r="A27" s="47" t="s">
        <v>35</v>
      </c>
      <c r="B27" s="47" t="s">
        <v>31</v>
      </c>
    </row>
    <row r="28" spans="1:10" ht="15.75" thickBot="1" x14ac:dyDescent="0.3"/>
    <row r="29" spans="1:10" ht="28.5" customHeight="1" thickBot="1" x14ac:dyDescent="0.3">
      <c r="B29" s="2" t="s">
        <v>0</v>
      </c>
      <c r="C29" s="29" t="s">
        <v>150</v>
      </c>
      <c r="D29" s="203" t="s">
        <v>26</v>
      </c>
      <c r="E29" s="204"/>
      <c r="F29" s="204"/>
      <c r="G29" s="204"/>
      <c r="H29" s="205"/>
    </row>
    <row r="30" spans="1:10" ht="75.75" thickBot="1" x14ac:dyDescent="0.3">
      <c r="B30" s="27"/>
      <c r="C30" s="30"/>
      <c r="D30" s="35" t="s">
        <v>27</v>
      </c>
      <c r="E30" s="35" t="s">
        <v>39</v>
      </c>
      <c r="F30" s="35" t="s">
        <v>16</v>
      </c>
      <c r="G30" s="35" t="s">
        <v>38</v>
      </c>
      <c r="H30" s="54" t="s">
        <v>40</v>
      </c>
      <c r="J30" s="97" t="s">
        <v>41</v>
      </c>
    </row>
    <row r="31" spans="1:10" ht="15.75" thickBot="1" x14ac:dyDescent="0.3">
      <c r="B31" s="38" t="s">
        <v>3</v>
      </c>
      <c r="C31" s="7">
        <v>24518</v>
      </c>
      <c r="D31" s="20">
        <f>C31/(52.143*37)</f>
        <v>12.708295430808521</v>
      </c>
      <c r="E31" s="20">
        <f>D31*0.225</f>
        <v>2.8593664719319172</v>
      </c>
      <c r="F31" s="20">
        <f>D31*0.138</f>
        <v>1.753744769451576</v>
      </c>
      <c r="G31" s="56">
        <f>SUM(D31:F31)</f>
        <v>17.321406672192015</v>
      </c>
      <c r="H31" s="57">
        <f>G31*1.5</f>
        <v>25.982110008288025</v>
      </c>
    </row>
    <row r="32" spans="1:10" ht="15.75" thickBot="1" x14ac:dyDescent="0.3">
      <c r="B32" s="39" t="s">
        <v>4</v>
      </c>
      <c r="C32" s="10">
        <v>26763</v>
      </c>
      <c r="D32" s="50">
        <f t="shared" ref="D32:D42" si="5">C32/(52.143*37)</f>
        <v>13.871935337903924</v>
      </c>
      <c r="E32" s="50">
        <f t="shared" ref="E32:E42" si="6">D32*0.225</f>
        <v>3.1211854510283832</v>
      </c>
      <c r="F32" s="22">
        <f t="shared" ref="F32:F42" si="7">D32*0.138</f>
        <v>1.9143270766307416</v>
      </c>
      <c r="G32" s="58">
        <f t="shared" ref="G32:G42" si="8">SUM(D32:F32)</f>
        <v>18.90744786556305</v>
      </c>
      <c r="H32" s="59">
        <f t="shared" ref="H32:H42" si="9">G32*1.5</f>
        <v>28.361171798344575</v>
      </c>
    </row>
    <row r="33" spans="1:12" ht="15.75" thickBot="1" x14ac:dyDescent="0.3">
      <c r="B33" s="40" t="s">
        <v>5</v>
      </c>
      <c r="C33" s="13">
        <v>28998</v>
      </c>
      <c r="D33" s="20">
        <f t="shared" si="5"/>
        <v>15.03039199374278</v>
      </c>
      <c r="E33" s="20">
        <f t="shared" si="6"/>
        <v>3.3818381985921255</v>
      </c>
      <c r="F33" s="24">
        <f t="shared" si="7"/>
        <v>2.0741940951365039</v>
      </c>
      <c r="G33" s="56">
        <f t="shared" si="8"/>
        <v>20.486424287471412</v>
      </c>
      <c r="H33" s="57">
        <f t="shared" si="9"/>
        <v>30.729636431207119</v>
      </c>
      <c r="K33" s="47"/>
    </row>
    <row r="34" spans="1:12" ht="15.75" thickBot="1" x14ac:dyDescent="0.3">
      <c r="B34" s="41" t="s">
        <v>6</v>
      </c>
      <c r="C34" s="16">
        <v>31670</v>
      </c>
      <c r="D34" s="50">
        <f t="shared" si="5"/>
        <v>16.415356729492856</v>
      </c>
      <c r="E34" s="50">
        <f t="shared" si="6"/>
        <v>3.6934552641358929</v>
      </c>
      <c r="F34" s="25">
        <f t="shared" si="7"/>
        <v>2.2653192286700143</v>
      </c>
      <c r="G34" s="58">
        <f t="shared" si="8"/>
        <v>22.374131222298764</v>
      </c>
      <c r="H34" s="59">
        <f t="shared" si="9"/>
        <v>33.56119683344815</v>
      </c>
      <c r="K34" s="72"/>
    </row>
    <row r="35" spans="1:12" ht="15.75" thickBot="1" x14ac:dyDescent="0.3">
      <c r="B35" s="42" t="s">
        <v>7</v>
      </c>
      <c r="C35" s="19">
        <v>39735</v>
      </c>
      <c r="D35" s="20">
        <f t="shared" si="5"/>
        <v>20.595648867900177</v>
      </c>
      <c r="E35" s="20">
        <f t="shared" si="6"/>
        <v>4.63402099527754</v>
      </c>
      <c r="F35" s="26">
        <f t="shared" si="7"/>
        <v>2.8421995437702248</v>
      </c>
      <c r="G35" s="56">
        <f t="shared" si="8"/>
        <v>28.071869406947943</v>
      </c>
      <c r="H35" s="57">
        <f t="shared" si="9"/>
        <v>42.107804110421917</v>
      </c>
      <c r="K35" s="72"/>
    </row>
    <row r="36" spans="1:12" ht="15.75" thickBot="1" x14ac:dyDescent="0.3">
      <c r="B36" s="41" t="s">
        <v>8</v>
      </c>
      <c r="C36" s="16">
        <v>48635</v>
      </c>
      <c r="D36" s="50">
        <f t="shared" si="5"/>
        <v>25.208742486229397</v>
      </c>
      <c r="E36" s="50">
        <f t="shared" si="6"/>
        <v>5.6719670594016147</v>
      </c>
      <c r="F36" s="25">
        <f t="shared" si="7"/>
        <v>3.4788064630996569</v>
      </c>
      <c r="G36" s="58">
        <f t="shared" si="8"/>
        <v>34.359516008730672</v>
      </c>
      <c r="H36" s="59">
        <f t="shared" si="9"/>
        <v>51.539274013096005</v>
      </c>
      <c r="K36" s="72"/>
    </row>
    <row r="37" spans="1:12" ht="15.75" thickBot="1" x14ac:dyDescent="0.3">
      <c r="B37" s="42" t="s">
        <v>9</v>
      </c>
      <c r="C37" s="19">
        <v>56747</v>
      </c>
      <c r="D37" s="20">
        <f t="shared" si="5"/>
        <v>29.413395905542504</v>
      </c>
      <c r="E37" s="20">
        <f t="shared" si="6"/>
        <v>6.6180140787470636</v>
      </c>
      <c r="F37" s="26">
        <f t="shared" si="7"/>
        <v>4.0590486349648662</v>
      </c>
      <c r="G37" s="56">
        <f t="shared" si="8"/>
        <v>40.090458619254434</v>
      </c>
      <c r="H37" s="57">
        <f t="shared" si="9"/>
        <v>60.135687928881651</v>
      </c>
      <c r="K37" s="72"/>
    </row>
    <row r="38" spans="1:12" ht="15.75" thickBot="1" x14ac:dyDescent="0.3">
      <c r="B38" s="41" t="s">
        <v>10</v>
      </c>
      <c r="C38" s="16">
        <v>64906</v>
      </c>
      <c r="D38" s="50">
        <f t="shared" si="5"/>
        <v>33.642410605761391</v>
      </c>
      <c r="E38" s="50">
        <f t="shared" si="6"/>
        <v>7.5695423862963134</v>
      </c>
      <c r="F38" s="25">
        <f t="shared" si="7"/>
        <v>4.6426526635950722</v>
      </c>
      <c r="G38" s="58">
        <f t="shared" si="8"/>
        <v>45.854605655652776</v>
      </c>
      <c r="H38" s="59">
        <f t="shared" si="9"/>
        <v>68.781908483479157</v>
      </c>
      <c r="K38" s="72"/>
    </row>
    <row r="39" spans="1:12" ht="15.75" thickBot="1" x14ac:dyDescent="0.3">
      <c r="B39" s="40" t="s">
        <v>11</v>
      </c>
      <c r="C39" s="13">
        <v>75937</v>
      </c>
      <c r="D39" s="20">
        <f t="shared" si="5"/>
        <v>39.360055066861349</v>
      </c>
      <c r="E39" s="20">
        <f t="shared" si="6"/>
        <v>8.8560123900438033</v>
      </c>
      <c r="F39" s="24">
        <f t="shared" si="7"/>
        <v>5.4316875992268665</v>
      </c>
      <c r="G39" s="56">
        <f t="shared" si="8"/>
        <v>53.64775505613202</v>
      </c>
      <c r="H39" s="57">
        <f t="shared" si="9"/>
        <v>80.471632584198034</v>
      </c>
      <c r="K39" s="72"/>
    </row>
    <row r="40" spans="1:12" ht="15.75" thickBot="1" x14ac:dyDescent="0.3">
      <c r="B40" s="41" t="s">
        <v>12</v>
      </c>
      <c r="C40" s="16">
        <v>89866</v>
      </c>
      <c r="D40" s="50">
        <f t="shared" si="5"/>
        <v>46.579805742109407</v>
      </c>
      <c r="E40" s="50">
        <f t="shared" si="6"/>
        <v>10.480456291974617</v>
      </c>
      <c r="F40" s="25">
        <f t="shared" si="7"/>
        <v>6.4280131924110986</v>
      </c>
      <c r="G40" s="58">
        <f t="shared" si="8"/>
        <v>63.488275226495126</v>
      </c>
      <c r="H40" s="59">
        <f t="shared" si="9"/>
        <v>95.232412839742693</v>
      </c>
    </row>
    <row r="41" spans="1:12" ht="15.75" thickBot="1" x14ac:dyDescent="0.3">
      <c r="B41" s="40" t="s">
        <v>13</v>
      </c>
      <c r="C41" s="13">
        <v>103795</v>
      </c>
      <c r="D41" s="20">
        <f t="shared" si="5"/>
        <v>53.799556417357465</v>
      </c>
      <c r="E41" s="20">
        <f t="shared" si="6"/>
        <v>12.104900193905429</v>
      </c>
      <c r="F41" s="24">
        <f t="shared" si="7"/>
        <v>7.4243387855953307</v>
      </c>
      <c r="G41" s="56">
        <f t="shared" si="8"/>
        <v>73.328795396858226</v>
      </c>
      <c r="H41" s="57">
        <f t="shared" si="9"/>
        <v>109.99319309528734</v>
      </c>
    </row>
    <row r="42" spans="1:12" ht="15.75" thickBot="1" x14ac:dyDescent="0.3">
      <c r="B42" s="41" t="s">
        <v>14</v>
      </c>
      <c r="C42" s="16">
        <v>122831</v>
      </c>
      <c r="D42" s="50">
        <f t="shared" si="5"/>
        <v>63.666393509325445</v>
      </c>
      <c r="E42" s="50">
        <f t="shared" si="6"/>
        <v>14.324938539598225</v>
      </c>
      <c r="F42" s="25">
        <f t="shared" si="7"/>
        <v>8.7859623042869117</v>
      </c>
      <c r="G42" s="60">
        <f t="shared" si="8"/>
        <v>86.777294353210578</v>
      </c>
      <c r="H42" s="59">
        <f t="shared" si="9"/>
        <v>130.16594152981588</v>
      </c>
    </row>
    <row r="44" spans="1:12" x14ac:dyDescent="0.25">
      <c r="A44" s="47" t="s">
        <v>36</v>
      </c>
      <c r="B44" s="47" t="s">
        <v>32</v>
      </c>
    </row>
    <row r="45" spans="1:12" ht="15.75" thickBot="1" x14ac:dyDescent="0.3"/>
    <row r="46" spans="1:12" ht="30.75" thickBot="1" x14ac:dyDescent="0.3">
      <c r="B46" s="2" t="s">
        <v>0</v>
      </c>
      <c r="C46" s="29" t="s">
        <v>150</v>
      </c>
      <c r="D46" s="206" t="s">
        <v>24</v>
      </c>
      <c r="E46" s="207"/>
      <c r="F46" s="207"/>
      <c r="G46" s="207"/>
      <c r="H46" s="207"/>
      <c r="I46" s="207"/>
      <c r="J46" s="208"/>
    </row>
    <row r="47" spans="1:12" ht="90.75" thickBot="1" x14ac:dyDescent="0.3">
      <c r="B47" s="27"/>
      <c r="C47" s="30"/>
      <c r="D47" s="51" t="s">
        <v>27</v>
      </c>
      <c r="E47" s="52" t="s">
        <v>28</v>
      </c>
      <c r="F47" s="52" t="s">
        <v>29</v>
      </c>
      <c r="G47" s="52" t="s">
        <v>39</v>
      </c>
      <c r="H47" s="52" t="s">
        <v>16</v>
      </c>
      <c r="I47" s="53" t="s">
        <v>38</v>
      </c>
      <c r="J47" s="37" t="s">
        <v>42</v>
      </c>
      <c r="L47" s="97" t="s">
        <v>41</v>
      </c>
    </row>
    <row r="48" spans="1:12" ht="15.75" thickBot="1" x14ac:dyDescent="0.3">
      <c r="B48" s="38" t="s">
        <v>3</v>
      </c>
      <c r="C48" s="7">
        <v>24518</v>
      </c>
      <c r="D48" s="36">
        <f>C48/(52.143*37)</f>
        <v>12.708295430808521</v>
      </c>
      <c r="E48" s="43">
        <f>D48*0.5</f>
        <v>6.3541477154042605</v>
      </c>
      <c r="F48" s="43">
        <f>SUM(D48:E48)</f>
        <v>19.062443146212782</v>
      </c>
      <c r="G48" s="43">
        <f>F48*0.225</f>
        <v>4.2890497078978758</v>
      </c>
      <c r="H48" s="43">
        <f>F48*0.138</f>
        <v>2.6306171541773642</v>
      </c>
      <c r="I48" s="44">
        <f>SUM(F48:H48)</f>
        <v>25.982110008288025</v>
      </c>
      <c r="J48" s="57">
        <f>I48*1.5</f>
        <v>38.973165012432034</v>
      </c>
    </row>
    <row r="49" spans="1:12" ht="15.75" thickBot="1" x14ac:dyDescent="0.3">
      <c r="B49" s="39" t="s">
        <v>4</v>
      </c>
      <c r="C49" s="10">
        <v>26763</v>
      </c>
      <c r="D49" s="79">
        <f t="shared" ref="D49:D59" si="10">C49/(52.143*37)</f>
        <v>13.871935337903924</v>
      </c>
      <c r="E49" s="45">
        <f>D49*0.44</f>
        <v>6.1036515486777265</v>
      </c>
      <c r="F49" s="45">
        <f t="shared" ref="F49:F59" si="11">SUM(D49:E49)</f>
        <v>19.975586886581652</v>
      </c>
      <c r="G49" s="45">
        <f t="shared" ref="G49:G59" si="12">F49*0.225</f>
        <v>4.4945070494808723</v>
      </c>
      <c r="H49" s="45">
        <f t="shared" ref="H49:H59" si="13">F49*0.138</f>
        <v>2.7566309903482682</v>
      </c>
      <c r="I49" s="46">
        <f t="shared" ref="I49:I59" si="14">SUM(F49:H49)</f>
        <v>27.226724926410792</v>
      </c>
      <c r="J49" s="59">
        <f t="shared" ref="J49:J59" si="15">I49*1.5</f>
        <v>40.840087389616187</v>
      </c>
    </row>
    <row r="50" spans="1:12" ht="15.75" thickBot="1" x14ac:dyDescent="0.3">
      <c r="B50" s="40" t="s">
        <v>5</v>
      </c>
      <c r="C50" s="13">
        <v>28998</v>
      </c>
      <c r="D50" s="36">
        <f t="shared" si="10"/>
        <v>15.03039199374278</v>
      </c>
      <c r="E50" s="43">
        <f>D50*0.37</f>
        <v>5.561245037684829</v>
      </c>
      <c r="F50" s="43">
        <f t="shared" si="11"/>
        <v>20.591637031427609</v>
      </c>
      <c r="G50" s="43">
        <f t="shared" si="12"/>
        <v>4.6331183320712119</v>
      </c>
      <c r="H50" s="43">
        <f t="shared" si="13"/>
        <v>2.8416459103370104</v>
      </c>
      <c r="I50" s="44">
        <f t="shared" si="14"/>
        <v>28.066401273835833</v>
      </c>
      <c r="J50" s="57">
        <f t="shared" si="15"/>
        <v>42.099601910753748</v>
      </c>
    </row>
    <row r="51" spans="1:12" ht="15.75" thickBot="1" x14ac:dyDescent="0.3">
      <c r="B51" s="41" t="s">
        <v>6</v>
      </c>
      <c r="C51" s="16">
        <v>31670</v>
      </c>
      <c r="D51" s="79">
        <f t="shared" si="10"/>
        <v>16.415356729492856</v>
      </c>
      <c r="E51" s="45">
        <f>D51*0.3</f>
        <v>4.9246070188478566</v>
      </c>
      <c r="F51" s="45">
        <f t="shared" si="11"/>
        <v>21.339963748340715</v>
      </c>
      <c r="G51" s="45">
        <f t="shared" si="12"/>
        <v>4.8014918433766614</v>
      </c>
      <c r="H51" s="45">
        <f t="shared" si="13"/>
        <v>2.9449149972710189</v>
      </c>
      <c r="I51" s="46">
        <f t="shared" si="14"/>
        <v>29.086370588988395</v>
      </c>
      <c r="J51" s="59">
        <f t="shared" si="15"/>
        <v>43.629555883482595</v>
      </c>
    </row>
    <row r="52" spans="1:12" ht="15.75" thickBot="1" x14ac:dyDescent="0.3">
      <c r="B52" s="42" t="s">
        <v>7</v>
      </c>
      <c r="C52" s="19">
        <v>39735</v>
      </c>
      <c r="D52" s="36">
        <f t="shared" si="10"/>
        <v>20.595648867900177</v>
      </c>
      <c r="E52" s="43">
        <f t="shared" ref="E52:E59" si="16">D52*0.3</f>
        <v>6.178694660370053</v>
      </c>
      <c r="F52" s="43">
        <f t="shared" si="11"/>
        <v>26.774343528270229</v>
      </c>
      <c r="G52" s="43">
        <f t="shared" si="12"/>
        <v>6.0242272938608021</v>
      </c>
      <c r="H52" s="43">
        <f t="shared" si="13"/>
        <v>3.6948594069012919</v>
      </c>
      <c r="I52" s="44">
        <f t="shared" si="14"/>
        <v>36.493430229032327</v>
      </c>
      <c r="J52" s="57">
        <f t="shared" si="15"/>
        <v>54.740145343548491</v>
      </c>
    </row>
    <row r="53" spans="1:12" ht="15.75" thickBot="1" x14ac:dyDescent="0.3">
      <c r="B53" s="41" t="s">
        <v>8</v>
      </c>
      <c r="C53" s="16">
        <v>48635</v>
      </c>
      <c r="D53" s="79">
        <f t="shared" si="10"/>
        <v>25.208742486229397</v>
      </c>
      <c r="E53" s="45">
        <f t="shared" si="16"/>
        <v>7.5626227458688184</v>
      </c>
      <c r="F53" s="45">
        <f t="shared" si="11"/>
        <v>32.771365232098219</v>
      </c>
      <c r="G53" s="45">
        <f t="shared" si="12"/>
        <v>7.3735571772220991</v>
      </c>
      <c r="H53" s="45">
        <f t="shared" si="13"/>
        <v>4.5224484020295543</v>
      </c>
      <c r="I53" s="46">
        <f t="shared" si="14"/>
        <v>44.667370811349869</v>
      </c>
      <c r="J53" s="59">
        <f t="shared" si="15"/>
        <v>67.001056217024797</v>
      </c>
    </row>
    <row r="54" spans="1:12" ht="15.75" thickBot="1" x14ac:dyDescent="0.3">
      <c r="B54" s="42" t="s">
        <v>9</v>
      </c>
      <c r="C54" s="19">
        <v>56747</v>
      </c>
      <c r="D54" s="36">
        <f t="shared" si="10"/>
        <v>29.413395905542504</v>
      </c>
      <c r="E54" s="43">
        <f t="shared" si="16"/>
        <v>8.8240187716627503</v>
      </c>
      <c r="F54" s="43">
        <f t="shared" si="11"/>
        <v>38.237414677205251</v>
      </c>
      <c r="G54" s="43">
        <f t="shared" si="12"/>
        <v>8.6034183023711819</v>
      </c>
      <c r="H54" s="43">
        <f t="shared" si="13"/>
        <v>5.2767632254543253</v>
      </c>
      <c r="I54" s="44">
        <f t="shared" si="14"/>
        <v>52.117596205030758</v>
      </c>
      <c r="J54" s="57">
        <f t="shared" si="15"/>
        <v>78.176394307546133</v>
      </c>
    </row>
    <row r="55" spans="1:12" ht="15.75" thickBot="1" x14ac:dyDescent="0.3">
      <c r="B55" s="41" t="s">
        <v>10</v>
      </c>
      <c r="C55" s="16">
        <v>64906</v>
      </c>
      <c r="D55" s="79">
        <f t="shared" si="10"/>
        <v>33.642410605761391</v>
      </c>
      <c r="E55" s="45">
        <f t="shared" si="16"/>
        <v>10.092723181728417</v>
      </c>
      <c r="F55" s="45">
        <f t="shared" si="11"/>
        <v>43.735133787489808</v>
      </c>
      <c r="G55" s="45">
        <f t="shared" si="12"/>
        <v>9.8404051021852066</v>
      </c>
      <c r="H55" s="45">
        <f t="shared" si="13"/>
        <v>6.0354484626735942</v>
      </c>
      <c r="I55" s="46">
        <f t="shared" si="14"/>
        <v>59.610987352348609</v>
      </c>
      <c r="J55" s="59">
        <f t="shared" si="15"/>
        <v>89.416481028522909</v>
      </c>
    </row>
    <row r="56" spans="1:12" ht="15.75" thickBot="1" x14ac:dyDescent="0.3">
      <c r="B56" s="40" t="s">
        <v>11</v>
      </c>
      <c r="C56" s="13">
        <v>75937</v>
      </c>
      <c r="D56" s="36">
        <f t="shared" si="10"/>
        <v>39.360055066861349</v>
      </c>
      <c r="E56" s="43">
        <f t="shared" si="16"/>
        <v>11.808016520058404</v>
      </c>
      <c r="F56" s="43">
        <f t="shared" si="11"/>
        <v>51.168071586919751</v>
      </c>
      <c r="G56" s="43">
        <f t="shared" si="12"/>
        <v>11.512816107056944</v>
      </c>
      <c r="H56" s="43">
        <f t="shared" si="13"/>
        <v>7.061193878994926</v>
      </c>
      <c r="I56" s="44">
        <f t="shared" si="14"/>
        <v>69.742081572971614</v>
      </c>
      <c r="J56" s="57">
        <f t="shared" si="15"/>
        <v>104.61312235945742</v>
      </c>
    </row>
    <row r="57" spans="1:12" ht="15.75" thickBot="1" x14ac:dyDescent="0.3">
      <c r="B57" s="41" t="s">
        <v>12</v>
      </c>
      <c r="C57" s="16">
        <v>89866</v>
      </c>
      <c r="D57" s="79">
        <f t="shared" si="10"/>
        <v>46.579805742109407</v>
      </c>
      <c r="E57" s="45">
        <f t="shared" si="16"/>
        <v>13.973941722632821</v>
      </c>
      <c r="F57" s="45">
        <f t="shared" si="11"/>
        <v>60.55374746474223</v>
      </c>
      <c r="G57" s="45">
        <f t="shared" si="12"/>
        <v>13.624593179567002</v>
      </c>
      <c r="H57" s="45">
        <f t="shared" si="13"/>
        <v>8.356417150134428</v>
      </c>
      <c r="I57" s="46">
        <f t="shared" si="14"/>
        <v>82.534757794443664</v>
      </c>
      <c r="J57" s="59">
        <f t="shared" si="15"/>
        <v>123.8021366916655</v>
      </c>
    </row>
    <row r="58" spans="1:12" ht="15.75" thickBot="1" x14ac:dyDescent="0.3">
      <c r="B58" s="40" t="s">
        <v>13</v>
      </c>
      <c r="C58" s="13">
        <v>103795</v>
      </c>
      <c r="D58" s="36">
        <f t="shared" si="10"/>
        <v>53.799556417357465</v>
      </c>
      <c r="E58" s="43">
        <f t="shared" si="16"/>
        <v>16.13986692520724</v>
      </c>
      <c r="F58" s="43">
        <f t="shared" si="11"/>
        <v>69.939423342564709</v>
      </c>
      <c r="G58" s="43">
        <f t="shared" si="12"/>
        <v>15.736370252077061</v>
      </c>
      <c r="H58" s="43">
        <f t="shared" si="13"/>
        <v>9.65164042127393</v>
      </c>
      <c r="I58" s="44">
        <f t="shared" si="14"/>
        <v>95.327434015915699</v>
      </c>
      <c r="J58" s="57">
        <f t="shared" si="15"/>
        <v>142.99115102387356</v>
      </c>
    </row>
    <row r="59" spans="1:12" ht="15.75" thickBot="1" x14ac:dyDescent="0.3">
      <c r="B59" s="41" t="s">
        <v>14</v>
      </c>
      <c r="C59" s="16">
        <v>122831</v>
      </c>
      <c r="D59" s="79">
        <f t="shared" si="10"/>
        <v>63.666393509325445</v>
      </c>
      <c r="E59" s="45">
        <f t="shared" si="16"/>
        <v>19.099918052797634</v>
      </c>
      <c r="F59" s="45">
        <f t="shared" si="11"/>
        <v>82.766311562123079</v>
      </c>
      <c r="G59" s="45">
        <f t="shared" si="12"/>
        <v>18.622420101477694</v>
      </c>
      <c r="H59" s="45">
        <f t="shared" si="13"/>
        <v>11.421750995572985</v>
      </c>
      <c r="I59" s="46">
        <f t="shared" si="14"/>
        <v>112.81048265917374</v>
      </c>
      <c r="J59" s="59">
        <f t="shared" si="15"/>
        <v>169.2157239887606</v>
      </c>
    </row>
    <row r="61" spans="1:12" x14ac:dyDescent="0.25">
      <c r="A61" s="47" t="s">
        <v>37</v>
      </c>
      <c r="B61" s="47" t="s">
        <v>33</v>
      </c>
    </row>
    <row r="62" spans="1:12" ht="15.75" thickBot="1" x14ac:dyDescent="0.3"/>
    <row r="63" spans="1:12" ht="30.75" thickBot="1" x14ac:dyDescent="0.3">
      <c r="B63" s="2" t="s">
        <v>0</v>
      </c>
      <c r="C63" s="34" t="s">
        <v>2</v>
      </c>
      <c r="D63" s="206" t="s">
        <v>17</v>
      </c>
      <c r="E63" s="207"/>
      <c r="F63" s="207"/>
      <c r="G63" s="207"/>
      <c r="H63" s="207"/>
      <c r="I63" s="207"/>
      <c r="J63" s="208"/>
    </row>
    <row r="64" spans="1:12" ht="90.75" thickBot="1" x14ac:dyDescent="0.3">
      <c r="B64" s="27"/>
      <c r="C64" s="30"/>
      <c r="D64" s="51" t="s">
        <v>27</v>
      </c>
      <c r="E64" s="52" t="s">
        <v>28</v>
      </c>
      <c r="F64" s="52" t="s">
        <v>29</v>
      </c>
      <c r="G64" s="52" t="s">
        <v>39</v>
      </c>
      <c r="H64" s="52" t="s">
        <v>16</v>
      </c>
      <c r="I64" s="53" t="s">
        <v>38</v>
      </c>
      <c r="J64" s="37" t="s">
        <v>40</v>
      </c>
      <c r="L64" s="97" t="s">
        <v>41</v>
      </c>
    </row>
    <row r="65" spans="2:10" ht="15.75" thickBot="1" x14ac:dyDescent="0.3">
      <c r="B65" s="38" t="s">
        <v>3</v>
      </c>
      <c r="C65" s="7">
        <v>24518</v>
      </c>
      <c r="D65" s="36">
        <f>C65/(52.143*37)</f>
        <v>12.708295430808521</v>
      </c>
      <c r="E65" s="43">
        <f>D65*1</f>
        <v>12.708295430808521</v>
      </c>
      <c r="F65" s="43">
        <f>SUM(D65:E65)</f>
        <v>25.416590861617042</v>
      </c>
      <c r="G65" s="43">
        <f>F65*0.225</f>
        <v>5.7187329438638344</v>
      </c>
      <c r="H65" s="43">
        <f>F65*0.138</f>
        <v>3.507489538903152</v>
      </c>
      <c r="I65" s="44">
        <f>SUM(F65:H65)</f>
        <v>34.642813344384031</v>
      </c>
      <c r="J65" s="57">
        <f>I65*1.5</f>
        <v>51.96422001657605</v>
      </c>
    </row>
    <row r="66" spans="2:10" ht="15.75" thickBot="1" x14ac:dyDescent="0.3">
      <c r="B66" s="39" t="s">
        <v>4</v>
      </c>
      <c r="C66" s="10">
        <v>26763</v>
      </c>
      <c r="D66" s="79">
        <f t="shared" ref="D66:D76" si="17">C66/(52.143*37)</f>
        <v>13.871935337903924</v>
      </c>
      <c r="E66" s="45">
        <f>D66*0.88</f>
        <v>12.207303097355453</v>
      </c>
      <c r="F66" s="45">
        <f t="shared" ref="F66:F76" si="18">SUM(D66:E66)</f>
        <v>26.079238435259377</v>
      </c>
      <c r="G66" s="45">
        <f t="shared" ref="G66:G76" si="19">F66*0.225</f>
        <v>5.8678286479333597</v>
      </c>
      <c r="H66" s="45">
        <f t="shared" ref="H66:H76" si="20">F66*0.138</f>
        <v>3.5989349040657945</v>
      </c>
      <c r="I66" s="46">
        <f t="shared" ref="I66:I76" si="21">SUM(F66:H66)</f>
        <v>35.546001987258528</v>
      </c>
      <c r="J66" s="59">
        <f t="shared" ref="J66:J76" si="22">I66*1.5</f>
        <v>53.319002980887788</v>
      </c>
    </row>
    <row r="67" spans="2:10" ht="15.75" thickBot="1" x14ac:dyDescent="0.3">
      <c r="B67" s="40" t="s">
        <v>5</v>
      </c>
      <c r="C67" s="13">
        <v>28998</v>
      </c>
      <c r="D67" s="36">
        <f t="shared" si="17"/>
        <v>15.03039199374278</v>
      </c>
      <c r="E67" s="43">
        <f>D67*0.74</f>
        <v>11.122490075369658</v>
      </c>
      <c r="F67" s="43">
        <f t="shared" si="18"/>
        <v>26.152882069112437</v>
      </c>
      <c r="G67" s="43">
        <f t="shared" si="19"/>
        <v>5.8843984655502988</v>
      </c>
      <c r="H67" s="43">
        <f t="shared" si="20"/>
        <v>3.6090977255375165</v>
      </c>
      <c r="I67" s="44">
        <f t="shared" si="21"/>
        <v>35.646378260200251</v>
      </c>
      <c r="J67" s="57">
        <f t="shared" si="22"/>
        <v>53.469567390300377</v>
      </c>
    </row>
    <row r="68" spans="2:10" ht="15.75" thickBot="1" x14ac:dyDescent="0.3">
      <c r="B68" s="41" t="s">
        <v>6</v>
      </c>
      <c r="C68" s="16">
        <v>31670</v>
      </c>
      <c r="D68" s="79">
        <f t="shared" si="17"/>
        <v>16.415356729492856</v>
      </c>
      <c r="E68" s="45">
        <f t="shared" ref="E68:E74" si="23">D68*0.6</f>
        <v>9.8492140376957131</v>
      </c>
      <c r="F68" s="45">
        <f t="shared" si="18"/>
        <v>26.26457076718857</v>
      </c>
      <c r="G68" s="45">
        <f t="shared" si="19"/>
        <v>5.9095284226174281</v>
      </c>
      <c r="H68" s="45">
        <f t="shared" si="20"/>
        <v>3.624510765872023</v>
      </c>
      <c r="I68" s="46">
        <f t="shared" si="21"/>
        <v>35.798609955678025</v>
      </c>
      <c r="J68" s="59">
        <f t="shared" si="22"/>
        <v>53.69791493351704</v>
      </c>
    </row>
    <row r="69" spans="2:10" ht="15.75" thickBot="1" x14ac:dyDescent="0.3">
      <c r="B69" s="42" t="s">
        <v>7</v>
      </c>
      <c r="C69" s="19">
        <v>39735</v>
      </c>
      <c r="D69" s="36">
        <f t="shared" si="17"/>
        <v>20.595648867900177</v>
      </c>
      <c r="E69" s="43">
        <f t="shared" si="23"/>
        <v>12.357389320740106</v>
      </c>
      <c r="F69" s="43">
        <f t="shared" si="18"/>
        <v>32.953038188640285</v>
      </c>
      <c r="G69" s="43">
        <f t="shared" si="19"/>
        <v>7.4144335924440643</v>
      </c>
      <c r="H69" s="43">
        <f t="shared" si="20"/>
        <v>4.5475192700323595</v>
      </c>
      <c r="I69" s="44">
        <f t="shared" si="21"/>
        <v>44.914991051116708</v>
      </c>
      <c r="J69" s="57">
        <f t="shared" si="22"/>
        <v>67.372486576675058</v>
      </c>
    </row>
    <row r="70" spans="2:10" ht="15.75" thickBot="1" x14ac:dyDescent="0.3">
      <c r="B70" s="41" t="s">
        <v>8</v>
      </c>
      <c r="C70" s="16">
        <v>48635</v>
      </c>
      <c r="D70" s="79">
        <f t="shared" si="17"/>
        <v>25.208742486229397</v>
      </c>
      <c r="E70" s="45">
        <f t="shared" si="23"/>
        <v>15.125245491737637</v>
      </c>
      <c r="F70" s="45">
        <f t="shared" si="18"/>
        <v>40.333987977967034</v>
      </c>
      <c r="G70" s="45">
        <f t="shared" si="19"/>
        <v>9.0751472950425836</v>
      </c>
      <c r="H70" s="45">
        <f t="shared" si="20"/>
        <v>5.5660903409594509</v>
      </c>
      <c r="I70" s="46">
        <f t="shared" si="21"/>
        <v>54.975225613969066</v>
      </c>
      <c r="J70" s="59">
        <f t="shared" si="22"/>
        <v>82.462838420953602</v>
      </c>
    </row>
    <row r="71" spans="2:10" ht="15.75" thickBot="1" x14ac:dyDescent="0.3">
      <c r="B71" s="42" t="s">
        <v>9</v>
      </c>
      <c r="C71" s="19">
        <v>56747</v>
      </c>
      <c r="D71" s="36">
        <f t="shared" si="17"/>
        <v>29.413395905542504</v>
      </c>
      <c r="E71" s="43">
        <f t="shared" si="23"/>
        <v>17.648037543325501</v>
      </c>
      <c r="F71" s="43">
        <f t="shared" si="18"/>
        <v>47.061433448868002</v>
      </c>
      <c r="G71" s="43">
        <f t="shared" si="19"/>
        <v>10.588822525995301</v>
      </c>
      <c r="H71" s="43">
        <f t="shared" si="20"/>
        <v>6.4944778159437844</v>
      </c>
      <c r="I71" s="44">
        <f t="shared" si="21"/>
        <v>64.144733790807081</v>
      </c>
      <c r="J71" s="57">
        <f t="shared" si="22"/>
        <v>96.217100686210614</v>
      </c>
    </row>
    <row r="72" spans="2:10" ht="15.75" thickBot="1" x14ac:dyDescent="0.3">
      <c r="B72" s="41" t="s">
        <v>10</v>
      </c>
      <c r="C72" s="16">
        <v>64906</v>
      </c>
      <c r="D72" s="79">
        <f t="shared" si="17"/>
        <v>33.642410605761391</v>
      </c>
      <c r="E72" s="45">
        <f t="shared" si="23"/>
        <v>20.185446363456833</v>
      </c>
      <c r="F72" s="45">
        <f t="shared" si="18"/>
        <v>53.827856969218224</v>
      </c>
      <c r="G72" s="45">
        <f t="shared" si="19"/>
        <v>12.111267818074101</v>
      </c>
      <c r="H72" s="45">
        <f t="shared" si="20"/>
        <v>7.4282442617521154</v>
      </c>
      <c r="I72" s="46">
        <f t="shared" si="21"/>
        <v>73.367369049044441</v>
      </c>
      <c r="J72" s="59">
        <f t="shared" si="22"/>
        <v>110.05105357356666</v>
      </c>
    </row>
    <row r="73" spans="2:10" ht="15.75" thickBot="1" x14ac:dyDescent="0.3">
      <c r="B73" s="48" t="s">
        <v>11</v>
      </c>
      <c r="C73" s="13">
        <v>75937</v>
      </c>
      <c r="D73" s="36">
        <f t="shared" si="17"/>
        <v>39.360055066861349</v>
      </c>
      <c r="E73" s="43">
        <f t="shared" si="23"/>
        <v>23.616033040116807</v>
      </c>
      <c r="F73" s="43">
        <f t="shared" si="18"/>
        <v>62.976088106978153</v>
      </c>
      <c r="G73" s="43">
        <f t="shared" si="19"/>
        <v>14.169619824070084</v>
      </c>
      <c r="H73" s="43">
        <f t="shared" si="20"/>
        <v>8.6907001587629864</v>
      </c>
      <c r="I73" s="44">
        <f t="shared" si="21"/>
        <v>85.836408089811215</v>
      </c>
      <c r="J73" s="57">
        <f t="shared" si="22"/>
        <v>128.75461213471681</v>
      </c>
    </row>
    <row r="74" spans="2:10" ht="15.75" thickBot="1" x14ac:dyDescent="0.3">
      <c r="B74" s="41" t="s">
        <v>12</v>
      </c>
      <c r="C74" s="16">
        <v>89866</v>
      </c>
      <c r="D74" s="79">
        <f t="shared" si="17"/>
        <v>46.579805742109407</v>
      </c>
      <c r="E74" s="45">
        <f t="shared" si="23"/>
        <v>27.947883445265642</v>
      </c>
      <c r="F74" s="45">
        <f t="shared" si="18"/>
        <v>74.527689187375046</v>
      </c>
      <c r="G74" s="45">
        <f t="shared" si="19"/>
        <v>16.768730067159385</v>
      </c>
      <c r="H74" s="45">
        <f t="shared" si="20"/>
        <v>10.284821107857757</v>
      </c>
      <c r="I74" s="46">
        <f t="shared" si="21"/>
        <v>101.58124036239218</v>
      </c>
      <c r="J74" s="59">
        <f t="shared" si="22"/>
        <v>152.37186054358827</v>
      </c>
    </row>
    <row r="75" spans="2:10" ht="15.75" thickBot="1" x14ac:dyDescent="0.3">
      <c r="B75" s="48" t="s">
        <v>13</v>
      </c>
      <c r="C75" s="13">
        <v>103795</v>
      </c>
      <c r="D75" s="36">
        <f t="shared" si="17"/>
        <v>53.799556417357465</v>
      </c>
      <c r="E75" s="43">
        <f t="shared" ref="E75:E76" si="24">D75*0.6</f>
        <v>32.27973385041448</v>
      </c>
      <c r="F75" s="43">
        <f t="shared" si="18"/>
        <v>86.079290267771938</v>
      </c>
      <c r="G75" s="43">
        <f t="shared" si="19"/>
        <v>19.367840310248688</v>
      </c>
      <c r="H75" s="43">
        <f t="shared" si="20"/>
        <v>11.878942056952528</v>
      </c>
      <c r="I75" s="44">
        <f t="shared" si="21"/>
        <v>117.32607263497314</v>
      </c>
      <c r="J75" s="57">
        <f t="shared" si="22"/>
        <v>175.98910895245973</v>
      </c>
    </row>
    <row r="76" spans="2:10" ht="15.75" thickBot="1" x14ac:dyDescent="0.3">
      <c r="B76" s="49" t="s">
        <v>14</v>
      </c>
      <c r="C76" s="16">
        <v>122831</v>
      </c>
      <c r="D76" s="79">
        <f t="shared" si="17"/>
        <v>63.666393509325445</v>
      </c>
      <c r="E76" s="45">
        <f t="shared" si="24"/>
        <v>38.199836105595267</v>
      </c>
      <c r="F76" s="45">
        <f t="shared" si="18"/>
        <v>101.86622961492071</v>
      </c>
      <c r="G76" s="45">
        <f t="shared" si="19"/>
        <v>22.919901663357162</v>
      </c>
      <c r="H76" s="45">
        <f t="shared" si="20"/>
        <v>14.057539686859059</v>
      </c>
      <c r="I76" s="46">
        <f t="shared" si="21"/>
        <v>138.84367096513694</v>
      </c>
      <c r="J76" s="59">
        <f t="shared" si="22"/>
        <v>208.26550644770541</v>
      </c>
    </row>
  </sheetData>
  <mergeCells count="5">
    <mergeCell ref="H4:I4"/>
    <mergeCell ref="E4:G4"/>
    <mergeCell ref="D29:H29"/>
    <mergeCell ref="D46:J46"/>
    <mergeCell ref="D63:J63"/>
  </mergeCells>
  <phoneticPr fontId="6" type="noConversion"/>
  <hyperlinks>
    <hyperlink ref="B20"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1"/>
  <sheetViews>
    <sheetView topLeftCell="A9" zoomScale="90" zoomScaleNormal="90" workbookViewId="0">
      <selection activeCell="I10" sqref="I10"/>
    </sheetView>
  </sheetViews>
  <sheetFormatPr defaultRowHeight="15" x14ac:dyDescent="0.25"/>
  <cols>
    <col min="2" max="2" width="42.85546875" customWidth="1"/>
    <col min="3" max="4" width="42.85546875" hidden="1" customWidth="1"/>
    <col min="5" max="5" width="31" customWidth="1"/>
    <col min="6" max="6" width="20.85546875" customWidth="1"/>
    <col min="7" max="7" width="11.85546875" bestFit="1" customWidth="1"/>
    <col min="8" max="8" width="12.42578125" customWidth="1"/>
    <col min="9" max="10" width="19.28515625" customWidth="1"/>
    <col min="11" max="11" width="14.28515625" customWidth="1"/>
    <col min="12" max="12" width="9" bestFit="1" customWidth="1"/>
    <col min="13" max="13" width="14.28515625" customWidth="1"/>
    <col min="14" max="14" width="14.5703125" customWidth="1"/>
  </cols>
  <sheetData>
    <row r="2" spans="1:16" x14ac:dyDescent="0.25">
      <c r="A2" s="33" t="s">
        <v>18</v>
      </c>
    </row>
    <row r="3" spans="1:16" x14ac:dyDescent="0.25">
      <c r="A3" t="s">
        <v>51</v>
      </c>
    </row>
    <row r="4" spans="1:16" ht="12" customHeight="1" x14ac:dyDescent="0.25">
      <c r="A4" s="31" t="s">
        <v>144</v>
      </c>
    </row>
    <row r="5" spans="1:16" x14ac:dyDescent="0.25">
      <c r="A5" s="31" t="s">
        <v>127</v>
      </c>
    </row>
    <row r="7" spans="1:16" x14ac:dyDescent="0.25">
      <c r="A7" s="47" t="s">
        <v>34</v>
      </c>
      <c r="B7" s="47" t="s">
        <v>60</v>
      </c>
      <c r="C7" s="47"/>
      <c r="D7" s="47"/>
      <c r="E7" s="47"/>
    </row>
    <row r="8" spans="1:16" ht="15.75" thickBot="1" x14ac:dyDescent="0.3"/>
    <row r="9" spans="1:16" ht="89.1" customHeight="1" thickBot="1" x14ac:dyDescent="0.3">
      <c r="B9" s="62" t="s">
        <v>43</v>
      </c>
      <c r="C9" s="62" t="s">
        <v>53</v>
      </c>
      <c r="D9" s="63" t="s">
        <v>50</v>
      </c>
      <c r="E9" s="62" t="s">
        <v>133</v>
      </c>
      <c r="F9" s="63" t="s">
        <v>134</v>
      </c>
      <c r="G9" s="63" t="s">
        <v>2</v>
      </c>
      <c r="H9" s="63" t="s">
        <v>135</v>
      </c>
      <c r="I9" s="37" t="s">
        <v>153</v>
      </c>
      <c r="J9" s="37" t="s">
        <v>152</v>
      </c>
      <c r="K9" s="37" t="s">
        <v>39</v>
      </c>
      <c r="L9" s="37" t="s">
        <v>16</v>
      </c>
      <c r="M9" s="37" t="s">
        <v>38</v>
      </c>
      <c r="N9" s="71" t="s">
        <v>40</v>
      </c>
      <c r="P9" s="97" t="s">
        <v>41</v>
      </c>
    </row>
    <row r="10" spans="1:16" s="61" customFormat="1" ht="14.45" customHeight="1" thickBot="1" x14ac:dyDescent="0.3">
      <c r="B10" s="119" t="s">
        <v>157</v>
      </c>
      <c r="C10" s="119"/>
      <c r="D10" s="119"/>
      <c r="E10" s="102" t="s">
        <v>136</v>
      </c>
      <c r="F10" s="101" t="s">
        <v>136</v>
      </c>
      <c r="G10" s="64">
        <v>31082</v>
      </c>
      <c r="H10" s="64" t="s">
        <v>136</v>
      </c>
      <c r="I10" s="65">
        <f>G10/(52.143*40)</f>
        <v>14.902287938937151</v>
      </c>
      <c r="J10" s="65" t="s">
        <v>136</v>
      </c>
      <c r="K10" s="65">
        <f>I10*0.225</f>
        <v>3.353014786260859</v>
      </c>
      <c r="L10" s="65">
        <f>I10*0.138</f>
        <v>2.0565157355733272</v>
      </c>
      <c r="M10" s="66">
        <f>SUM(I10:L10)</f>
        <v>20.311818460771338</v>
      </c>
      <c r="N10" s="67">
        <f>M10*1.5</f>
        <v>30.467727691157009</v>
      </c>
    </row>
    <row r="11" spans="1:16" s="61" customFormat="1" ht="14.45" customHeight="1" thickBot="1" x14ac:dyDescent="0.3">
      <c r="B11" s="119" t="s">
        <v>159</v>
      </c>
      <c r="C11" s="119"/>
      <c r="D11" s="119"/>
      <c r="E11" s="102" t="s">
        <v>136</v>
      </c>
      <c r="F11" s="101" t="s">
        <v>136</v>
      </c>
      <c r="G11" s="64">
        <v>31082</v>
      </c>
      <c r="H11" s="64" t="s">
        <v>136</v>
      </c>
      <c r="I11" s="65">
        <f>G11/(52.143*40)</f>
        <v>14.902287938937151</v>
      </c>
      <c r="J11" s="65" t="s">
        <v>136</v>
      </c>
      <c r="K11" s="65">
        <f t="shared" ref="K11" si="0">I11*0.225</f>
        <v>3.353014786260859</v>
      </c>
      <c r="L11" s="65">
        <f>I11*0.138</f>
        <v>2.0565157355733272</v>
      </c>
      <c r="M11" s="66">
        <f>SUM(I11:L11)</f>
        <v>20.311818460771338</v>
      </c>
      <c r="N11" s="67">
        <f t="shared" ref="N11" si="1">M11*1.5</f>
        <v>30.467727691157009</v>
      </c>
    </row>
    <row r="12" spans="1:16" s="61" customFormat="1" ht="14.45" customHeight="1" thickBot="1" x14ac:dyDescent="0.3">
      <c r="B12" s="119" t="s">
        <v>45</v>
      </c>
      <c r="C12" s="119"/>
      <c r="D12" s="119"/>
      <c r="E12" s="102" t="s">
        <v>128</v>
      </c>
      <c r="F12" s="101">
        <v>0.05</v>
      </c>
      <c r="G12" s="64">
        <v>31082</v>
      </c>
      <c r="H12" s="64">
        <f>G12*(1+F12)</f>
        <v>32636.100000000002</v>
      </c>
      <c r="I12" s="65">
        <f t="shared" ref="I12:I37" si="2">G12/(52.143*48)</f>
        <v>12.418573282447628</v>
      </c>
      <c r="J12" s="65">
        <f t="shared" ref="J12:J37" si="3">H12/(52.143*48)</f>
        <v>13.039501946570009</v>
      </c>
      <c r="K12" s="65">
        <f>I12*0.225</f>
        <v>2.7941789885507164</v>
      </c>
      <c r="L12" s="65">
        <f t="shared" ref="L12:L37" si="4">J12*0.138</f>
        <v>1.7994512686266615</v>
      </c>
      <c r="M12" s="66">
        <f t="shared" ref="M12:M37" si="5">SUM(J12:L12)</f>
        <v>17.633132203747387</v>
      </c>
      <c r="N12" s="67">
        <f>M12*1.5</f>
        <v>26.44969830562108</v>
      </c>
    </row>
    <row r="13" spans="1:16" s="61" customFormat="1" ht="14.45" customHeight="1" thickBot="1" x14ac:dyDescent="0.3">
      <c r="B13" s="119" t="s">
        <v>45</v>
      </c>
      <c r="C13" s="119"/>
      <c r="D13" s="119"/>
      <c r="E13" s="102" t="s">
        <v>129</v>
      </c>
      <c r="F13" s="101">
        <v>0.2</v>
      </c>
      <c r="G13" s="64">
        <v>31082</v>
      </c>
      <c r="H13" s="64">
        <f t="shared" ref="H13:H37" si="6">G13*(1+F13)</f>
        <v>37298.400000000001</v>
      </c>
      <c r="I13" s="65">
        <f t="shared" si="2"/>
        <v>12.418573282447628</v>
      </c>
      <c r="J13" s="65">
        <f t="shared" si="3"/>
        <v>14.902287938937153</v>
      </c>
      <c r="K13" s="65">
        <f t="shared" ref="K13:K37" si="7">I13*0.225</f>
        <v>2.7941789885507164</v>
      </c>
      <c r="L13" s="65">
        <f t="shared" si="4"/>
        <v>2.0565157355733272</v>
      </c>
      <c r="M13" s="66">
        <f t="shared" si="5"/>
        <v>19.752982663061196</v>
      </c>
      <c r="N13" s="67">
        <f t="shared" ref="N13:N35" si="8">M13*1.5</f>
        <v>29.629473994591795</v>
      </c>
    </row>
    <row r="14" spans="1:16" s="61" customFormat="1" ht="14.45" customHeight="1" thickBot="1" x14ac:dyDescent="0.3">
      <c r="B14" s="119" t="s">
        <v>45</v>
      </c>
      <c r="C14" s="119"/>
      <c r="D14" s="119"/>
      <c r="E14" s="102" t="s">
        <v>130</v>
      </c>
      <c r="F14" s="101">
        <v>0.4</v>
      </c>
      <c r="G14" s="64">
        <v>31082</v>
      </c>
      <c r="H14" s="64">
        <f t="shared" si="6"/>
        <v>43514.799999999996</v>
      </c>
      <c r="I14" s="65">
        <f t="shared" si="2"/>
        <v>12.418573282447628</v>
      </c>
      <c r="J14" s="65">
        <f t="shared" si="3"/>
        <v>17.386002595426678</v>
      </c>
      <c r="K14" s="65">
        <f t="shared" si="7"/>
        <v>2.7941789885507164</v>
      </c>
      <c r="L14" s="65">
        <f t="shared" si="4"/>
        <v>2.3992683581688818</v>
      </c>
      <c r="M14" s="66">
        <f t="shared" si="5"/>
        <v>22.579449942146276</v>
      </c>
      <c r="N14" s="67">
        <f t="shared" si="8"/>
        <v>33.86917491321941</v>
      </c>
    </row>
    <row r="15" spans="1:16" s="61" customFormat="1" ht="14.45" customHeight="1" thickBot="1" x14ac:dyDescent="0.3">
      <c r="B15" s="119" t="s">
        <v>45</v>
      </c>
      <c r="C15" s="119"/>
      <c r="D15" s="119"/>
      <c r="E15" s="102" t="s">
        <v>131</v>
      </c>
      <c r="F15" s="101">
        <v>0.5</v>
      </c>
      <c r="G15" s="64">
        <v>31082</v>
      </c>
      <c r="H15" s="64">
        <f t="shared" si="6"/>
        <v>46623</v>
      </c>
      <c r="I15" s="65">
        <f t="shared" si="2"/>
        <v>12.418573282447628</v>
      </c>
      <c r="J15" s="65">
        <f t="shared" si="3"/>
        <v>18.627859923671441</v>
      </c>
      <c r="K15" s="65">
        <f t="shared" si="7"/>
        <v>2.7941789885507164</v>
      </c>
      <c r="L15" s="65">
        <f t="shared" si="4"/>
        <v>2.5706446694666591</v>
      </c>
      <c r="M15" s="66">
        <f t="shared" si="5"/>
        <v>23.992683581688816</v>
      </c>
      <c r="N15" s="67">
        <f t="shared" ref="N15:N17" si="9">M15*1.5</f>
        <v>35.98902537253322</v>
      </c>
    </row>
    <row r="16" spans="1:16" s="61" customFormat="1" ht="14.45" customHeight="1" thickBot="1" x14ac:dyDescent="0.3">
      <c r="B16" s="119" t="s">
        <v>45</v>
      </c>
      <c r="C16" s="119"/>
      <c r="D16" s="119"/>
      <c r="E16" s="102" t="s">
        <v>132</v>
      </c>
      <c r="F16" s="101">
        <v>0.8</v>
      </c>
      <c r="G16" s="64">
        <v>31082</v>
      </c>
      <c r="H16" s="64">
        <f t="shared" si="6"/>
        <v>55947.6</v>
      </c>
      <c r="I16" s="65">
        <f t="shared" si="2"/>
        <v>12.418573282447628</v>
      </c>
      <c r="J16" s="65">
        <f t="shared" si="3"/>
        <v>22.353431908405728</v>
      </c>
      <c r="K16" s="65">
        <f t="shared" si="7"/>
        <v>2.7941789885507164</v>
      </c>
      <c r="L16" s="65">
        <f t="shared" si="4"/>
        <v>3.0847736033599906</v>
      </c>
      <c r="M16" s="66">
        <f t="shared" si="5"/>
        <v>28.232384500316435</v>
      </c>
      <c r="N16" s="67">
        <f t="shared" si="9"/>
        <v>42.348576750474649</v>
      </c>
    </row>
    <row r="17" spans="2:14" s="61" customFormat="1" ht="14.45" customHeight="1" thickBot="1" x14ac:dyDescent="0.3">
      <c r="B17" s="119" t="s">
        <v>45</v>
      </c>
      <c r="C17" s="119"/>
      <c r="D17" s="119"/>
      <c r="E17" s="102">
        <v>3</v>
      </c>
      <c r="F17" s="101">
        <v>1</v>
      </c>
      <c r="G17" s="64">
        <v>31082</v>
      </c>
      <c r="H17" s="64">
        <f t="shared" si="6"/>
        <v>62164</v>
      </c>
      <c r="I17" s="65">
        <f t="shared" si="2"/>
        <v>12.418573282447628</v>
      </c>
      <c r="J17" s="65">
        <f t="shared" si="3"/>
        <v>24.837146564895257</v>
      </c>
      <c r="K17" s="65">
        <f t="shared" si="7"/>
        <v>2.7941789885507164</v>
      </c>
      <c r="L17" s="65">
        <f t="shared" si="4"/>
        <v>3.4275262259555457</v>
      </c>
      <c r="M17" s="66">
        <f t="shared" si="5"/>
        <v>31.058851779401518</v>
      </c>
      <c r="N17" s="67">
        <f t="shared" si="9"/>
        <v>46.588277669102276</v>
      </c>
    </row>
    <row r="18" spans="2:14" s="61" customFormat="1" ht="14.45" customHeight="1" thickBot="1" x14ac:dyDescent="0.3">
      <c r="B18" s="69" t="s">
        <v>46</v>
      </c>
      <c r="C18" s="69"/>
      <c r="D18" s="69"/>
      <c r="E18" s="102" t="s">
        <v>129</v>
      </c>
      <c r="F18" s="101">
        <v>0.2</v>
      </c>
      <c r="G18" s="64">
        <v>38553</v>
      </c>
      <c r="H18" s="64">
        <f t="shared" si="6"/>
        <v>46263.6</v>
      </c>
      <c r="I18" s="65">
        <f t="shared" si="2"/>
        <v>15.403553688894004</v>
      </c>
      <c r="J18" s="65">
        <f t="shared" si="3"/>
        <v>18.484264426672802</v>
      </c>
      <c r="K18" s="65">
        <f t="shared" si="7"/>
        <v>3.4657995800011507</v>
      </c>
      <c r="L18" s="65">
        <f t="shared" si="4"/>
        <v>2.5508284908808467</v>
      </c>
      <c r="M18" s="66">
        <f t="shared" si="5"/>
        <v>24.500892497554798</v>
      </c>
      <c r="N18" s="67">
        <f t="shared" si="8"/>
        <v>36.751338746332195</v>
      </c>
    </row>
    <row r="19" spans="2:14" s="61" customFormat="1" ht="14.45" customHeight="1" thickBot="1" x14ac:dyDescent="0.3">
      <c r="B19" s="69" t="s">
        <v>46</v>
      </c>
      <c r="C19" s="69"/>
      <c r="D19" s="69"/>
      <c r="E19" s="102" t="s">
        <v>130</v>
      </c>
      <c r="F19" s="101">
        <v>0.4</v>
      </c>
      <c r="G19" s="64">
        <v>38553</v>
      </c>
      <c r="H19" s="64">
        <f t="shared" si="6"/>
        <v>53974.2</v>
      </c>
      <c r="I19" s="65">
        <f t="shared" si="2"/>
        <v>15.403553688894004</v>
      </c>
      <c r="J19" s="65">
        <f t="shared" si="3"/>
        <v>21.564975164451603</v>
      </c>
      <c r="K19" s="65">
        <f t="shared" si="7"/>
        <v>3.4657995800011507</v>
      </c>
      <c r="L19" s="65">
        <f t="shared" si="4"/>
        <v>2.9759665726943214</v>
      </c>
      <c r="M19" s="66">
        <f t="shared" si="5"/>
        <v>28.006741317147075</v>
      </c>
      <c r="N19" s="67">
        <f t="shared" si="8"/>
        <v>42.010111975720612</v>
      </c>
    </row>
    <row r="20" spans="2:14" s="61" customFormat="1" ht="14.45" customHeight="1" thickBot="1" x14ac:dyDescent="0.3">
      <c r="B20" s="69" t="s">
        <v>46</v>
      </c>
      <c r="C20" s="69"/>
      <c r="D20" s="69"/>
      <c r="E20" s="102" t="s">
        <v>131</v>
      </c>
      <c r="F20" s="101">
        <v>0.5</v>
      </c>
      <c r="G20" s="64">
        <v>38553</v>
      </c>
      <c r="H20" s="64">
        <f t="shared" si="6"/>
        <v>57829.5</v>
      </c>
      <c r="I20" s="65">
        <f t="shared" si="2"/>
        <v>15.403553688894004</v>
      </c>
      <c r="J20" s="65">
        <f t="shared" si="3"/>
        <v>23.105330533341004</v>
      </c>
      <c r="K20" s="65">
        <f t="shared" si="7"/>
        <v>3.4657995800011507</v>
      </c>
      <c r="L20" s="65">
        <f t="shared" si="4"/>
        <v>3.1885356136010587</v>
      </c>
      <c r="M20" s="66">
        <f t="shared" si="5"/>
        <v>29.759665726943211</v>
      </c>
      <c r="N20" s="67">
        <f t="shared" ref="N20:N22" si="10">M20*1.5</f>
        <v>44.639498590414817</v>
      </c>
    </row>
    <row r="21" spans="2:14" s="61" customFormat="1" ht="14.45" customHeight="1" thickBot="1" x14ac:dyDescent="0.3">
      <c r="B21" s="69" t="s">
        <v>46</v>
      </c>
      <c r="C21" s="69"/>
      <c r="D21" s="69"/>
      <c r="E21" s="102" t="s">
        <v>132</v>
      </c>
      <c r="F21" s="101">
        <v>0.8</v>
      </c>
      <c r="G21" s="64">
        <v>38553</v>
      </c>
      <c r="H21" s="64">
        <f t="shared" si="6"/>
        <v>69395.400000000009</v>
      </c>
      <c r="I21" s="65">
        <f t="shared" si="2"/>
        <v>15.403553688894004</v>
      </c>
      <c r="J21" s="65">
        <f t="shared" si="3"/>
        <v>27.726396640009209</v>
      </c>
      <c r="K21" s="65">
        <f t="shared" si="7"/>
        <v>3.4657995800011507</v>
      </c>
      <c r="L21" s="65">
        <f t="shared" si="4"/>
        <v>3.8262427363212712</v>
      </c>
      <c r="M21" s="66">
        <f t="shared" si="5"/>
        <v>35.018438956331629</v>
      </c>
      <c r="N21" s="67">
        <f t="shared" si="10"/>
        <v>52.52765843449744</v>
      </c>
    </row>
    <row r="22" spans="2:14" s="61" customFormat="1" ht="14.45" customHeight="1" thickBot="1" x14ac:dyDescent="0.3">
      <c r="B22" s="69" t="s">
        <v>46</v>
      </c>
      <c r="C22" s="69"/>
      <c r="D22" s="69"/>
      <c r="E22" s="102">
        <v>3</v>
      </c>
      <c r="F22" s="101">
        <v>1</v>
      </c>
      <c r="G22" s="64">
        <v>38553</v>
      </c>
      <c r="H22" s="64">
        <f t="shared" si="6"/>
        <v>77106</v>
      </c>
      <c r="I22" s="65">
        <f t="shared" si="2"/>
        <v>15.403553688894004</v>
      </c>
      <c r="J22" s="65">
        <f t="shared" si="3"/>
        <v>30.807107377788007</v>
      </c>
      <c r="K22" s="65">
        <f t="shared" si="7"/>
        <v>3.4657995800011507</v>
      </c>
      <c r="L22" s="65">
        <f t="shared" si="4"/>
        <v>4.251380818134745</v>
      </c>
      <c r="M22" s="66">
        <f t="shared" si="5"/>
        <v>38.524287775923909</v>
      </c>
      <c r="N22" s="67">
        <f t="shared" si="10"/>
        <v>57.786431663885864</v>
      </c>
    </row>
    <row r="23" spans="2:14" s="103" customFormat="1" ht="15.75" thickBot="1" x14ac:dyDescent="0.3">
      <c r="B23" s="109" t="s">
        <v>56</v>
      </c>
      <c r="C23" s="109"/>
      <c r="D23" s="109"/>
      <c r="E23" s="104" t="s">
        <v>129</v>
      </c>
      <c r="F23" s="105">
        <v>0.2</v>
      </c>
      <c r="G23" s="106">
        <v>53679</v>
      </c>
      <c r="H23" s="106">
        <f t="shared" si="6"/>
        <v>64414.799999999996</v>
      </c>
      <c r="I23" s="65">
        <f t="shared" si="2"/>
        <v>21.447030282108816</v>
      </c>
      <c r="J23" s="65">
        <f t="shared" si="3"/>
        <v>25.736436338530577</v>
      </c>
      <c r="K23" s="65">
        <f t="shared" si="7"/>
        <v>4.8255818134744839</v>
      </c>
      <c r="L23" s="107">
        <f t="shared" si="4"/>
        <v>3.55162821471722</v>
      </c>
      <c r="M23" s="108">
        <f t="shared" si="5"/>
        <v>34.113646366722278</v>
      </c>
      <c r="N23" s="67">
        <f t="shared" si="8"/>
        <v>51.170469550083418</v>
      </c>
    </row>
    <row r="24" spans="2:14" s="103" customFormat="1" ht="15.75" thickBot="1" x14ac:dyDescent="0.3">
      <c r="B24" s="109" t="s">
        <v>56</v>
      </c>
      <c r="C24" s="109"/>
      <c r="D24" s="109"/>
      <c r="E24" s="104" t="s">
        <v>130</v>
      </c>
      <c r="F24" s="105">
        <v>0.4</v>
      </c>
      <c r="G24" s="106">
        <v>53679</v>
      </c>
      <c r="H24" s="106">
        <f t="shared" si="6"/>
        <v>75150.599999999991</v>
      </c>
      <c r="I24" s="65">
        <f t="shared" si="2"/>
        <v>21.447030282108816</v>
      </c>
      <c r="J24" s="65">
        <f t="shared" si="3"/>
        <v>30.025842394952338</v>
      </c>
      <c r="K24" s="65">
        <f t="shared" si="7"/>
        <v>4.8255818134744839</v>
      </c>
      <c r="L24" s="107">
        <f t="shared" si="4"/>
        <v>4.1435662505034232</v>
      </c>
      <c r="M24" s="108">
        <f t="shared" si="5"/>
        <v>38.994990458930246</v>
      </c>
      <c r="N24" s="67">
        <f t="shared" si="8"/>
        <v>58.492485688395369</v>
      </c>
    </row>
    <row r="25" spans="2:14" s="103" customFormat="1" ht="15.75" thickBot="1" x14ac:dyDescent="0.3">
      <c r="B25" s="109" t="s">
        <v>56</v>
      </c>
      <c r="C25" s="109"/>
      <c r="D25" s="109"/>
      <c r="E25" s="104" t="s">
        <v>131</v>
      </c>
      <c r="F25" s="105">
        <v>0.5</v>
      </c>
      <c r="G25" s="106">
        <v>53679</v>
      </c>
      <c r="H25" s="106">
        <f t="shared" si="6"/>
        <v>80518.5</v>
      </c>
      <c r="I25" s="65">
        <f t="shared" si="2"/>
        <v>21.447030282108816</v>
      </c>
      <c r="J25" s="65">
        <f t="shared" si="3"/>
        <v>32.170545423163226</v>
      </c>
      <c r="K25" s="65">
        <f t="shared" si="7"/>
        <v>4.8255818134744839</v>
      </c>
      <c r="L25" s="107">
        <f t="shared" si="4"/>
        <v>4.4395352683965257</v>
      </c>
      <c r="M25" s="108">
        <f t="shared" si="5"/>
        <v>41.435662505034237</v>
      </c>
      <c r="N25" s="67">
        <f t="shared" si="8"/>
        <v>62.15349375755136</v>
      </c>
    </row>
    <row r="26" spans="2:14" s="103" customFormat="1" ht="15.75" thickBot="1" x14ac:dyDescent="0.3">
      <c r="B26" s="109" t="s">
        <v>56</v>
      </c>
      <c r="C26" s="109"/>
      <c r="D26" s="109"/>
      <c r="E26" s="104" t="s">
        <v>132</v>
      </c>
      <c r="F26" s="105">
        <v>0.8</v>
      </c>
      <c r="G26" s="106">
        <v>53679</v>
      </c>
      <c r="H26" s="106">
        <f t="shared" si="6"/>
        <v>96622.2</v>
      </c>
      <c r="I26" s="65">
        <f t="shared" si="2"/>
        <v>21.447030282108816</v>
      </c>
      <c r="J26" s="65">
        <f t="shared" si="3"/>
        <v>38.604654507795864</v>
      </c>
      <c r="K26" s="65">
        <f t="shared" si="7"/>
        <v>4.8255818134744839</v>
      </c>
      <c r="L26" s="107">
        <f t="shared" si="4"/>
        <v>5.3274423220758296</v>
      </c>
      <c r="M26" s="108">
        <f t="shared" si="5"/>
        <v>48.757678643346182</v>
      </c>
      <c r="N26" s="67">
        <f t="shared" ref="N26:N27" si="11">M26*1.5</f>
        <v>73.136517965019266</v>
      </c>
    </row>
    <row r="27" spans="2:14" s="103" customFormat="1" ht="15.75" thickBot="1" x14ac:dyDescent="0.3">
      <c r="B27" s="109" t="s">
        <v>56</v>
      </c>
      <c r="C27" s="109"/>
      <c r="D27" s="109"/>
      <c r="E27" s="104">
        <v>3</v>
      </c>
      <c r="F27" s="105">
        <v>1</v>
      </c>
      <c r="G27" s="106">
        <v>53679</v>
      </c>
      <c r="H27" s="106">
        <f t="shared" si="6"/>
        <v>107358</v>
      </c>
      <c r="I27" s="65">
        <f t="shared" si="2"/>
        <v>21.447030282108816</v>
      </c>
      <c r="J27" s="65">
        <f t="shared" si="3"/>
        <v>42.894060564217632</v>
      </c>
      <c r="K27" s="65">
        <f t="shared" si="7"/>
        <v>4.8255818134744839</v>
      </c>
      <c r="L27" s="107">
        <f t="shared" si="4"/>
        <v>5.9193803578620336</v>
      </c>
      <c r="M27" s="108">
        <f t="shared" si="5"/>
        <v>53.63902273555415</v>
      </c>
      <c r="N27" s="67">
        <f t="shared" si="11"/>
        <v>80.458534103331232</v>
      </c>
    </row>
    <row r="28" spans="2:14" s="103" customFormat="1" ht="30.75" thickBot="1" x14ac:dyDescent="0.3">
      <c r="B28" s="109" t="s">
        <v>54</v>
      </c>
      <c r="C28" s="109"/>
      <c r="D28" s="109"/>
      <c r="E28" s="104" t="s">
        <v>129</v>
      </c>
      <c r="F28" s="105">
        <v>0.2</v>
      </c>
      <c r="G28" s="110">
        <v>47007</v>
      </c>
      <c r="H28" s="106">
        <f t="shared" si="6"/>
        <v>56408.4</v>
      </c>
      <c r="I28" s="65">
        <f t="shared" si="2"/>
        <v>18.781284160865312</v>
      </c>
      <c r="J28" s="65">
        <f t="shared" si="3"/>
        <v>22.537540993038377</v>
      </c>
      <c r="K28" s="65">
        <f t="shared" si="7"/>
        <v>4.2257889361946956</v>
      </c>
      <c r="L28" s="107">
        <f t="shared" si="4"/>
        <v>3.1101806570392965</v>
      </c>
      <c r="M28" s="108">
        <f t="shared" si="5"/>
        <v>29.873510586272371</v>
      </c>
      <c r="N28" s="67">
        <f t="shared" si="8"/>
        <v>44.810265879408554</v>
      </c>
    </row>
    <row r="29" spans="2:14" s="61" customFormat="1" ht="30.75" thickBot="1" x14ac:dyDescent="0.3">
      <c r="B29" s="69" t="s">
        <v>54</v>
      </c>
      <c r="C29" s="69"/>
      <c r="D29" s="69"/>
      <c r="E29" s="104" t="s">
        <v>130</v>
      </c>
      <c r="F29" s="105">
        <v>0.4</v>
      </c>
      <c r="G29" s="68">
        <v>47007</v>
      </c>
      <c r="H29" s="64">
        <f t="shared" si="6"/>
        <v>65809.8</v>
      </c>
      <c r="I29" s="65">
        <f t="shared" si="2"/>
        <v>18.781284160865312</v>
      </c>
      <c r="J29" s="65">
        <f t="shared" si="3"/>
        <v>26.293797825211438</v>
      </c>
      <c r="K29" s="65">
        <f t="shared" si="7"/>
        <v>4.2257889361946956</v>
      </c>
      <c r="L29" s="65">
        <f t="shared" si="4"/>
        <v>3.6285440998791789</v>
      </c>
      <c r="M29" s="66">
        <f t="shared" si="5"/>
        <v>34.148130861285317</v>
      </c>
      <c r="N29" s="67">
        <f t="shared" si="8"/>
        <v>51.222196291927972</v>
      </c>
    </row>
    <row r="30" spans="2:14" s="61" customFormat="1" ht="30.75" thickBot="1" x14ac:dyDescent="0.3">
      <c r="B30" s="69" t="s">
        <v>54</v>
      </c>
      <c r="C30" s="69"/>
      <c r="D30" s="69"/>
      <c r="E30" s="104" t="s">
        <v>131</v>
      </c>
      <c r="F30" s="105">
        <v>0.5</v>
      </c>
      <c r="G30" s="68">
        <v>47007</v>
      </c>
      <c r="H30" s="64">
        <f t="shared" si="6"/>
        <v>70510.5</v>
      </c>
      <c r="I30" s="65">
        <f t="shared" si="2"/>
        <v>18.781284160865312</v>
      </c>
      <c r="J30" s="65">
        <f t="shared" si="3"/>
        <v>28.171926241297967</v>
      </c>
      <c r="K30" s="65">
        <f t="shared" si="7"/>
        <v>4.2257889361946956</v>
      </c>
      <c r="L30" s="65">
        <f t="shared" si="4"/>
        <v>3.8877258212991199</v>
      </c>
      <c r="M30" s="66">
        <f t="shared" si="5"/>
        <v>36.285440998791785</v>
      </c>
      <c r="N30" s="67">
        <f t="shared" si="8"/>
        <v>54.428161498187677</v>
      </c>
    </row>
    <row r="31" spans="2:14" s="61" customFormat="1" ht="30.75" thickBot="1" x14ac:dyDescent="0.3">
      <c r="B31" s="69" t="s">
        <v>54</v>
      </c>
      <c r="C31" s="69"/>
      <c r="D31" s="69"/>
      <c r="E31" s="104" t="s">
        <v>132</v>
      </c>
      <c r="F31" s="105">
        <v>0.8</v>
      </c>
      <c r="G31" s="68">
        <v>47007</v>
      </c>
      <c r="H31" s="64">
        <f t="shared" si="6"/>
        <v>84612.6</v>
      </c>
      <c r="I31" s="65">
        <f t="shared" si="2"/>
        <v>18.781284160865312</v>
      </c>
      <c r="J31" s="65">
        <f t="shared" si="3"/>
        <v>33.806311489557565</v>
      </c>
      <c r="K31" s="65">
        <f t="shared" si="7"/>
        <v>4.2257889361946956</v>
      </c>
      <c r="L31" s="65">
        <f t="shared" si="4"/>
        <v>4.6652709855589443</v>
      </c>
      <c r="M31" s="66">
        <f t="shared" si="5"/>
        <v>42.697371411311209</v>
      </c>
      <c r="N31" s="67">
        <f t="shared" ref="N31:N32" si="12">M31*1.5</f>
        <v>64.046057116966807</v>
      </c>
    </row>
    <row r="32" spans="2:14" s="61" customFormat="1" ht="30.75" thickBot="1" x14ac:dyDescent="0.3">
      <c r="B32" s="69" t="s">
        <v>54</v>
      </c>
      <c r="C32" s="69"/>
      <c r="D32" s="69"/>
      <c r="E32" s="104">
        <v>3</v>
      </c>
      <c r="F32" s="105">
        <v>1</v>
      </c>
      <c r="G32" s="68">
        <v>47007</v>
      </c>
      <c r="H32" s="64">
        <f t="shared" si="6"/>
        <v>94014</v>
      </c>
      <c r="I32" s="65">
        <f t="shared" si="2"/>
        <v>18.781284160865312</v>
      </c>
      <c r="J32" s="65">
        <f t="shared" si="3"/>
        <v>37.562568321730623</v>
      </c>
      <c r="K32" s="65">
        <f t="shared" si="7"/>
        <v>4.2257889361946956</v>
      </c>
      <c r="L32" s="65">
        <f t="shared" si="4"/>
        <v>5.1836344283988263</v>
      </c>
      <c r="M32" s="66">
        <f t="shared" si="5"/>
        <v>46.971991686324145</v>
      </c>
      <c r="N32" s="67">
        <f t="shared" si="12"/>
        <v>70.457987529486218</v>
      </c>
    </row>
    <row r="33" spans="2:14" s="61" customFormat="1" ht="30.75" thickBot="1" x14ac:dyDescent="0.3">
      <c r="B33" s="69" t="s">
        <v>55</v>
      </c>
      <c r="C33" s="69"/>
      <c r="D33" s="69"/>
      <c r="E33" s="104" t="s">
        <v>129</v>
      </c>
      <c r="F33" s="105">
        <v>0.2</v>
      </c>
      <c r="G33" s="68">
        <v>64461</v>
      </c>
      <c r="H33" s="106">
        <f t="shared" si="6"/>
        <v>77353.2</v>
      </c>
      <c r="I33" s="65">
        <f t="shared" si="2"/>
        <v>25.754895192067966</v>
      </c>
      <c r="J33" s="65">
        <f t="shared" si="3"/>
        <v>30.905874230481558</v>
      </c>
      <c r="K33" s="65">
        <f t="shared" si="7"/>
        <v>5.7948514182152921</v>
      </c>
      <c r="L33" s="65">
        <f t="shared" si="4"/>
        <v>4.2650106438064554</v>
      </c>
      <c r="M33" s="66">
        <f t="shared" si="5"/>
        <v>40.965736292503308</v>
      </c>
      <c r="N33" s="67">
        <f t="shared" si="8"/>
        <v>61.448604438754963</v>
      </c>
    </row>
    <row r="34" spans="2:14" s="61" customFormat="1" ht="30.75" thickBot="1" x14ac:dyDescent="0.3">
      <c r="B34" s="69" t="s">
        <v>55</v>
      </c>
      <c r="C34" s="69"/>
      <c r="D34" s="69"/>
      <c r="E34" s="104" t="s">
        <v>130</v>
      </c>
      <c r="F34" s="105">
        <v>0.4</v>
      </c>
      <c r="G34" s="68">
        <v>64461</v>
      </c>
      <c r="H34" s="64">
        <f t="shared" si="6"/>
        <v>90245.4</v>
      </c>
      <c r="I34" s="65">
        <f t="shared" si="2"/>
        <v>25.754895192067966</v>
      </c>
      <c r="J34" s="65">
        <f t="shared" si="3"/>
        <v>36.056853268895154</v>
      </c>
      <c r="K34" s="65">
        <f t="shared" si="7"/>
        <v>5.7948514182152921</v>
      </c>
      <c r="L34" s="65">
        <f t="shared" si="4"/>
        <v>4.9758457511075314</v>
      </c>
      <c r="M34" s="66">
        <f t="shared" si="5"/>
        <v>46.827550438217983</v>
      </c>
      <c r="N34" s="67">
        <f t="shared" si="8"/>
        <v>70.241325657326968</v>
      </c>
    </row>
    <row r="35" spans="2:14" s="61" customFormat="1" ht="30.75" thickBot="1" x14ac:dyDescent="0.3">
      <c r="B35" s="69" t="s">
        <v>55</v>
      </c>
      <c r="C35" s="69"/>
      <c r="D35" s="69"/>
      <c r="E35" s="104" t="s">
        <v>131</v>
      </c>
      <c r="F35" s="105">
        <v>0.5</v>
      </c>
      <c r="G35" s="68">
        <v>64461</v>
      </c>
      <c r="H35" s="64">
        <f t="shared" si="6"/>
        <v>96691.5</v>
      </c>
      <c r="I35" s="65">
        <f t="shared" si="2"/>
        <v>25.754895192067966</v>
      </c>
      <c r="J35" s="65">
        <f t="shared" si="3"/>
        <v>38.632342788101951</v>
      </c>
      <c r="K35" s="65">
        <f t="shared" si="7"/>
        <v>5.7948514182152921</v>
      </c>
      <c r="L35" s="65">
        <f t="shared" si="4"/>
        <v>5.3312633047580693</v>
      </c>
      <c r="M35" s="66">
        <f t="shared" si="5"/>
        <v>49.758457511075314</v>
      </c>
      <c r="N35" s="67">
        <f t="shared" si="8"/>
        <v>74.637686266612974</v>
      </c>
    </row>
    <row r="36" spans="2:14" s="61" customFormat="1" ht="30.75" thickBot="1" x14ac:dyDescent="0.3">
      <c r="B36" s="69" t="s">
        <v>55</v>
      </c>
      <c r="C36" s="69"/>
      <c r="D36" s="69"/>
      <c r="E36" s="104" t="s">
        <v>132</v>
      </c>
      <c r="F36" s="105">
        <v>0.8</v>
      </c>
      <c r="G36" s="68">
        <v>64461</v>
      </c>
      <c r="H36" s="64">
        <f t="shared" si="6"/>
        <v>116029.8</v>
      </c>
      <c r="I36" s="65">
        <f t="shared" si="2"/>
        <v>25.754895192067966</v>
      </c>
      <c r="J36" s="65">
        <f t="shared" si="3"/>
        <v>46.358811345722344</v>
      </c>
      <c r="K36" s="65">
        <f t="shared" si="7"/>
        <v>5.7948514182152921</v>
      </c>
      <c r="L36" s="65">
        <f t="shared" si="4"/>
        <v>6.3975159657096841</v>
      </c>
      <c r="M36" s="66">
        <f t="shared" si="5"/>
        <v>58.551178729647326</v>
      </c>
      <c r="N36" s="67">
        <f t="shared" ref="N36:N37" si="13">M36*1.5</f>
        <v>87.826768094470992</v>
      </c>
    </row>
    <row r="37" spans="2:14" ht="30.75" thickBot="1" x14ac:dyDescent="0.3">
      <c r="B37" s="69" t="s">
        <v>55</v>
      </c>
      <c r="C37" s="69"/>
      <c r="D37" s="69"/>
      <c r="E37" s="104">
        <v>3</v>
      </c>
      <c r="F37" s="105">
        <v>1</v>
      </c>
      <c r="G37" s="68">
        <v>64461</v>
      </c>
      <c r="H37" s="64">
        <f t="shared" si="6"/>
        <v>128922</v>
      </c>
      <c r="I37" s="65">
        <f t="shared" si="2"/>
        <v>25.754895192067966</v>
      </c>
      <c r="J37" s="65">
        <f t="shared" si="3"/>
        <v>51.509790384135933</v>
      </c>
      <c r="K37" s="65">
        <f t="shared" si="7"/>
        <v>5.7948514182152921</v>
      </c>
      <c r="L37" s="65">
        <f t="shared" si="4"/>
        <v>7.1083510730107591</v>
      </c>
      <c r="M37" s="66">
        <f t="shared" si="5"/>
        <v>64.412992875361994</v>
      </c>
      <c r="N37" s="67">
        <f t="shared" si="13"/>
        <v>96.61948931304299</v>
      </c>
    </row>
    <row r="38" spans="2:14" x14ac:dyDescent="0.25">
      <c r="B38" s="111"/>
      <c r="C38" s="111"/>
      <c r="D38" s="111"/>
      <c r="E38" s="112"/>
      <c r="F38" s="61"/>
      <c r="G38" s="113"/>
      <c r="H38" s="114"/>
      <c r="I38" s="115"/>
      <c r="J38" s="115"/>
      <c r="K38" s="115"/>
      <c r="L38" s="115"/>
      <c r="M38" s="116"/>
      <c r="N38" s="117"/>
    </row>
    <row r="39" spans="2:14" x14ac:dyDescent="0.25">
      <c r="B39" s="33" t="s">
        <v>20</v>
      </c>
      <c r="C39" s="33"/>
      <c r="D39" s="33"/>
      <c r="E39" s="33"/>
    </row>
    <row r="40" spans="2:14" x14ac:dyDescent="0.25">
      <c r="B40" t="s">
        <v>158</v>
      </c>
    </row>
    <row r="41" spans="2:14" x14ac:dyDescent="0.25">
      <c r="B41" t="s">
        <v>125</v>
      </c>
    </row>
    <row r="42" spans="2:14" x14ac:dyDescent="0.25">
      <c r="B42" t="s">
        <v>126</v>
      </c>
    </row>
    <row r="43" spans="2:14" x14ac:dyDescent="0.25">
      <c r="B43" t="s">
        <v>59</v>
      </c>
    </row>
    <row r="44" spans="2:14" x14ac:dyDescent="0.25">
      <c r="B44" t="s">
        <v>58</v>
      </c>
    </row>
    <row r="45" spans="2:14" x14ac:dyDescent="0.25">
      <c r="B45" t="s">
        <v>145</v>
      </c>
    </row>
    <row r="50" spans="2:14" ht="28.5" customHeight="1" x14ac:dyDescent="0.25">
      <c r="B50" s="209" t="s">
        <v>147</v>
      </c>
      <c r="C50" s="209"/>
      <c r="D50" s="209"/>
      <c r="E50" s="209"/>
      <c r="F50" s="209"/>
      <c r="G50" s="209"/>
      <c r="H50" s="209"/>
      <c r="I50" s="209"/>
      <c r="J50" s="209"/>
      <c r="K50" s="209"/>
      <c r="L50" s="209"/>
      <c r="M50" s="209"/>
      <c r="N50" s="209"/>
    </row>
    <row r="51" spans="2:14" ht="42" customHeight="1" x14ac:dyDescent="0.25">
      <c r="B51" s="209"/>
      <c r="C51" s="209"/>
      <c r="D51" s="209"/>
      <c r="E51" s="209"/>
      <c r="F51" s="209"/>
      <c r="G51" s="209"/>
      <c r="H51" s="209"/>
      <c r="I51" s="209"/>
      <c r="J51" s="209"/>
      <c r="K51" s="209"/>
      <c r="L51" s="209"/>
    </row>
  </sheetData>
  <mergeCells count="2">
    <mergeCell ref="B50:N50"/>
    <mergeCell ref="B51:L51"/>
  </mergeCells>
  <phoneticPr fontId="6" type="noConversion"/>
  <hyperlinks>
    <hyperlink ref="A4" r:id="rId1" xr:uid="{00000000-0004-0000-0200-000000000000}"/>
    <hyperlink ref="A5" r:id="rId2" display="https://www.publications.scot.nhs.uk/"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38"/>
  <sheetViews>
    <sheetView topLeftCell="A7" zoomScale="80" zoomScaleNormal="80" workbookViewId="0">
      <selection activeCell="A22" sqref="A22:XFD22"/>
    </sheetView>
  </sheetViews>
  <sheetFormatPr defaultRowHeight="15" x14ac:dyDescent="0.25"/>
  <cols>
    <col min="1" max="1" width="14.42578125" customWidth="1"/>
    <col min="2" max="2" width="38" customWidth="1"/>
    <col min="3" max="3" width="31" customWidth="1"/>
    <col min="4" max="4" width="31.42578125" customWidth="1"/>
    <col min="5" max="5" width="11.85546875" bestFit="1" customWidth="1"/>
    <col min="6" max="6" width="17.42578125" customWidth="1"/>
    <col min="7" max="7" width="22.42578125" customWidth="1"/>
    <col min="8" max="8" width="19" customWidth="1"/>
    <col min="9" max="9" width="17" customWidth="1"/>
    <col min="10" max="10" width="9" bestFit="1" customWidth="1"/>
    <col min="11" max="11" width="27.28515625" customWidth="1"/>
    <col min="12" max="12" width="14.5703125" customWidth="1"/>
  </cols>
  <sheetData>
    <row r="2" spans="1:14" x14ac:dyDescent="0.25">
      <c r="A2" s="33" t="s">
        <v>18</v>
      </c>
    </row>
    <row r="3" spans="1:14" x14ac:dyDescent="0.25">
      <c r="A3" t="s">
        <v>51</v>
      </c>
    </row>
    <row r="4" spans="1:14" x14ac:dyDescent="0.25">
      <c r="A4" s="31" t="s">
        <v>47</v>
      </c>
    </row>
    <row r="7" spans="1:14" ht="15.75" thickBot="1" x14ac:dyDescent="0.3">
      <c r="A7" s="47" t="s">
        <v>34</v>
      </c>
      <c r="B7" s="47" t="s">
        <v>61</v>
      </c>
      <c r="C7" s="47"/>
    </row>
    <row r="8" spans="1:14" ht="100.5" customHeight="1" thickBot="1" x14ac:dyDescent="0.3">
      <c r="B8" s="62" t="s">
        <v>43</v>
      </c>
      <c r="C8" s="62" t="s">
        <v>53</v>
      </c>
      <c r="D8" s="63" t="s">
        <v>50</v>
      </c>
      <c r="E8" s="63" t="s">
        <v>2</v>
      </c>
      <c r="F8" s="63" t="s">
        <v>155</v>
      </c>
      <c r="G8" s="37" t="s">
        <v>154</v>
      </c>
      <c r="H8" s="37" t="s">
        <v>156</v>
      </c>
      <c r="I8" s="37" t="s">
        <v>39</v>
      </c>
      <c r="J8" s="37" t="s">
        <v>16</v>
      </c>
      <c r="K8" s="37" t="s">
        <v>38</v>
      </c>
      <c r="L8" s="71" t="s">
        <v>40</v>
      </c>
      <c r="N8" s="97" t="s">
        <v>41</v>
      </c>
    </row>
    <row r="9" spans="1:14" ht="27.6" customHeight="1" thickBot="1" x14ac:dyDescent="0.3">
      <c r="B9" s="120" t="s">
        <v>138</v>
      </c>
      <c r="C9" s="118" t="s">
        <v>69</v>
      </c>
      <c r="D9" s="118" t="s">
        <v>71</v>
      </c>
      <c r="E9" s="75">
        <v>89329</v>
      </c>
      <c r="F9" s="127" t="s">
        <v>136</v>
      </c>
      <c r="G9" s="121">
        <f>E9/(52.143*40)</f>
        <v>42.828855263410233</v>
      </c>
      <c r="H9" s="121">
        <f>E9/(52.143*40)</f>
        <v>42.828855263410233</v>
      </c>
      <c r="I9" s="121">
        <f>G9*0.225</f>
        <v>9.6364924342673035</v>
      </c>
      <c r="J9" s="121">
        <f>H9*0.138</f>
        <v>5.9103820263506126</v>
      </c>
      <c r="K9" s="122">
        <f>SUM(H9:J9)</f>
        <v>58.375729724028147</v>
      </c>
      <c r="L9" s="123">
        <f>K9*1.5</f>
        <v>87.563594586042228</v>
      </c>
      <c r="N9" s="55"/>
    </row>
    <row r="10" spans="1:14" ht="27.6" customHeight="1" thickBot="1" x14ac:dyDescent="0.3">
      <c r="B10" s="120" t="s">
        <v>138</v>
      </c>
      <c r="C10" s="118" t="s">
        <v>70</v>
      </c>
      <c r="D10" s="118" t="s">
        <v>72</v>
      </c>
      <c r="E10" s="75">
        <v>89329</v>
      </c>
      <c r="F10" s="75">
        <f>E10*(1+1/3)</f>
        <v>119105.33333333333</v>
      </c>
      <c r="G10" s="121">
        <f t="shared" ref="G10:G26" si="0">E10/(52.143*40)</f>
        <v>42.828855263410233</v>
      </c>
      <c r="H10" s="121">
        <f>F10/(52.143*40)</f>
        <v>57.105140351213642</v>
      </c>
      <c r="I10" s="121">
        <f t="shared" ref="I10:I26" si="1">G10*0.225</f>
        <v>9.6364924342673035</v>
      </c>
      <c r="J10" s="121">
        <f t="shared" ref="J10:J26" si="2">H10*0.138</f>
        <v>7.8805093684674832</v>
      </c>
      <c r="K10" s="122">
        <f t="shared" ref="K10:K26" si="3">SUM(H10:J10)</f>
        <v>74.622142153948431</v>
      </c>
      <c r="L10" s="123">
        <f t="shared" ref="L10:L26" si="4">K10*1.5</f>
        <v>111.93321323092265</v>
      </c>
      <c r="N10" s="55"/>
    </row>
    <row r="11" spans="1:14" ht="33.6" customHeight="1" thickBot="1" x14ac:dyDescent="0.3">
      <c r="B11" s="120" t="s">
        <v>138</v>
      </c>
      <c r="C11" s="118" t="s">
        <v>65</v>
      </c>
      <c r="D11" s="118" t="s">
        <v>137</v>
      </c>
      <c r="E11" s="75">
        <v>89329</v>
      </c>
      <c r="F11" s="75">
        <f>E11*(1+1/3)</f>
        <v>119105.33333333333</v>
      </c>
      <c r="G11" s="121">
        <f t="shared" si="0"/>
        <v>42.828855263410233</v>
      </c>
      <c r="H11" s="121">
        <f>F11/(52.143*40)</f>
        <v>57.105140351213642</v>
      </c>
      <c r="I11" s="121">
        <f t="shared" si="1"/>
        <v>9.6364924342673035</v>
      </c>
      <c r="J11" s="121">
        <f t="shared" si="2"/>
        <v>7.8805093684674832</v>
      </c>
      <c r="K11" s="122">
        <f t="shared" si="3"/>
        <v>74.622142153948431</v>
      </c>
      <c r="L11" s="123">
        <f t="shared" si="4"/>
        <v>111.93321323092265</v>
      </c>
      <c r="N11" s="55"/>
    </row>
    <row r="12" spans="1:14" ht="27.6" customHeight="1" thickBot="1" x14ac:dyDescent="0.3">
      <c r="B12" s="120" t="s">
        <v>140</v>
      </c>
      <c r="C12" s="118" t="s">
        <v>69</v>
      </c>
      <c r="D12" s="118" t="s">
        <v>57</v>
      </c>
      <c r="E12" s="75">
        <v>90688</v>
      </c>
      <c r="F12" s="127" t="s">
        <v>136</v>
      </c>
      <c r="G12" s="121">
        <f t="shared" si="0"/>
        <v>43.480428820742951</v>
      </c>
      <c r="H12" s="121">
        <f>E12/(52.143*40)</f>
        <v>43.480428820742951</v>
      </c>
      <c r="I12" s="121">
        <f t="shared" si="1"/>
        <v>9.7830964846671638</v>
      </c>
      <c r="J12" s="121">
        <f>H12*0.138</f>
        <v>6.0002991772625274</v>
      </c>
      <c r="K12" s="122">
        <f>SUM(H12:J12)</f>
        <v>59.263824482672639</v>
      </c>
      <c r="L12" s="123">
        <f>K12*1.5</f>
        <v>88.895736724008955</v>
      </c>
      <c r="N12" s="55"/>
    </row>
    <row r="13" spans="1:14" ht="27.6" customHeight="1" thickBot="1" x14ac:dyDescent="0.3">
      <c r="B13" s="120" t="s">
        <v>140</v>
      </c>
      <c r="C13" s="118" t="s">
        <v>70</v>
      </c>
      <c r="D13" s="118" t="s">
        <v>57</v>
      </c>
      <c r="E13" s="75">
        <v>90688</v>
      </c>
      <c r="F13" s="75">
        <f>E13*(1+1/3)</f>
        <v>120917.33333333333</v>
      </c>
      <c r="G13" s="121">
        <f t="shared" si="0"/>
        <v>43.480428820742951</v>
      </c>
      <c r="H13" s="121">
        <f>F13/(52.143*40)</f>
        <v>57.973905094323932</v>
      </c>
      <c r="I13" s="121">
        <f t="shared" si="1"/>
        <v>9.7830964846671638</v>
      </c>
      <c r="J13" s="121">
        <f>H13*0.138</f>
        <v>8.0003989030167038</v>
      </c>
      <c r="K13" s="122">
        <f>SUM(H13:J13)</f>
        <v>75.757400482007796</v>
      </c>
      <c r="L13" s="123">
        <f>K13*1.5</f>
        <v>113.63610072301169</v>
      </c>
      <c r="N13" s="55"/>
    </row>
    <row r="14" spans="1:14" ht="36.6" customHeight="1" thickBot="1" x14ac:dyDescent="0.3">
      <c r="B14" s="120" t="s">
        <v>140</v>
      </c>
      <c r="C14" s="118" t="s">
        <v>65</v>
      </c>
      <c r="D14" s="118" t="s">
        <v>57</v>
      </c>
      <c r="E14" s="75">
        <v>90688</v>
      </c>
      <c r="F14" s="75">
        <f>E14*(1+1/3)</f>
        <v>120917.33333333333</v>
      </c>
      <c r="G14" s="121">
        <f t="shared" si="0"/>
        <v>43.480428820742951</v>
      </c>
      <c r="H14" s="121">
        <f>F14/(52.143*40)</f>
        <v>57.973905094323932</v>
      </c>
      <c r="I14" s="121">
        <f t="shared" si="1"/>
        <v>9.7830964846671638</v>
      </c>
      <c r="J14" s="121">
        <f t="shared" ref="J14" si="5">H14*0.138</f>
        <v>8.0003989030167038</v>
      </c>
      <c r="K14" s="122">
        <f t="shared" ref="K14" si="6">SUM(H14:J14)</f>
        <v>75.757400482007796</v>
      </c>
      <c r="L14" s="123">
        <f t="shared" ref="L14" si="7">K14*1.5</f>
        <v>113.63610072301169</v>
      </c>
      <c r="N14" s="55"/>
    </row>
    <row r="15" spans="1:14" ht="27.6" customHeight="1" thickBot="1" x14ac:dyDescent="0.3">
      <c r="B15" s="120" t="s">
        <v>143</v>
      </c>
      <c r="C15" s="118" t="s">
        <v>69</v>
      </c>
      <c r="D15" s="118" t="s">
        <v>57</v>
      </c>
      <c r="E15" s="75">
        <v>100011</v>
      </c>
      <c r="F15" s="127" t="s">
        <v>136</v>
      </c>
      <c r="G15" s="121">
        <f t="shared" si="0"/>
        <v>47.950348081238126</v>
      </c>
      <c r="H15" s="121">
        <f>E15/(52.143*40)</f>
        <v>47.950348081238126</v>
      </c>
      <c r="I15" s="121">
        <f t="shared" si="1"/>
        <v>10.788828318278579</v>
      </c>
      <c r="J15" s="121">
        <f t="shared" ref="J15:J20" si="8">H15*0.138</f>
        <v>6.617148035210862</v>
      </c>
      <c r="K15" s="122">
        <f t="shared" ref="K15:K20" si="9">SUM(H15:J15)</f>
        <v>65.356324434727568</v>
      </c>
      <c r="L15" s="123">
        <f t="shared" ref="L15:L20" si="10">K15*1.5</f>
        <v>98.034486652091346</v>
      </c>
      <c r="N15" s="55"/>
    </row>
    <row r="16" spans="1:14" ht="27.6" customHeight="1" thickBot="1" x14ac:dyDescent="0.3">
      <c r="B16" s="120" t="s">
        <v>143</v>
      </c>
      <c r="C16" s="118" t="s">
        <v>70</v>
      </c>
      <c r="D16" s="118" t="s">
        <v>57</v>
      </c>
      <c r="E16" s="75">
        <v>100011</v>
      </c>
      <c r="F16" s="75">
        <f>E16*(1+1/3)</f>
        <v>133348</v>
      </c>
      <c r="G16" s="121">
        <f t="shared" si="0"/>
        <v>47.950348081238126</v>
      </c>
      <c r="H16" s="121">
        <f>F16/(52.143*40)</f>
        <v>63.933797441650839</v>
      </c>
      <c r="I16" s="121">
        <f t="shared" si="1"/>
        <v>10.788828318278579</v>
      </c>
      <c r="J16" s="121">
        <f t="shared" si="8"/>
        <v>8.8228640469478172</v>
      </c>
      <c r="K16" s="122">
        <f t="shared" si="9"/>
        <v>83.545489806877228</v>
      </c>
      <c r="L16" s="123">
        <f t="shared" si="10"/>
        <v>125.31823471031583</v>
      </c>
      <c r="N16" s="55"/>
    </row>
    <row r="17" spans="1:14" ht="27.6" customHeight="1" thickBot="1" x14ac:dyDescent="0.3">
      <c r="B17" s="120" t="s">
        <v>143</v>
      </c>
      <c r="C17" s="118" t="s">
        <v>65</v>
      </c>
      <c r="D17" s="118" t="s">
        <v>57</v>
      </c>
      <c r="E17" s="75">
        <v>100011</v>
      </c>
      <c r="F17" s="75">
        <f>E17*(1+1/3)</f>
        <v>133348</v>
      </c>
      <c r="G17" s="121">
        <f t="shared" si="0"/>
        <v>47.950348081238126</v>
      </c>
      <c r="H17" s="121">
        <f>F17/(52.143*40)</f>
        <v>63.933797441650839</v>
      </c>
      <c r="I17" s="121">
        <f t="shared" si="1"/>
        <v>10.788828318278579</v>
      </c>
      <c r="J17" s="121">
        <f t="shared" si="8"/>
        <v>8.8228640469478172</v>
      </c>
      <c r="K17" s="122">
        <f t="shared" si="9"/>
        <v>83.545489806877228</v>
      </c>
      <c r="L17" s="123">
        <f t="shared" si="10"/>
        <v>125.31823471031583</v>
      </c>
      <c r="N17" s="55"/>
    </row>
    <row r="18" spans="1:14" ht="27.6" customHeight="1" thickBot="1" x14ac:dyDescent="0.3">
      <c r="B18" s="120" t="s">
        <v>139</v>
      </c>
      <c r="C18" s="118" t="s">
        <v>69</v>
      </c>
      <c r="D18" s="118" t="s">
        <v>57</v>
      </c>
      <c r="E18" s="75">
        <v>109259</v>
      </c>
      <c r="F18" s="127" t="s">
        <v>136</v>
      </c>
      <c r="G18" s="121">
        <f t="shared" si="0"/>
        <v>52.384308536140992</v>
      </c>
      <c r="H18" s="121">
        <f>E18/(52.143*40)</f>
        <v>52.384308536140992</v>
      </c>
      <c r="I18" s="121">
        <f t="shared" si="1"/>
        <v>11.786469420631724</v>
      </c>
      <c r="J18" s="121">
        <f t="shared" si="8"/>
        <v>7.2290345779874574</v>
      </c>
      <c r="K18" s="122">
        <f t="shared" si="9"/>
        <v>71.399812534760173</v>
      </c>
      <c r="L18" s="123">
        <f t="shared" si="10"/>
        <v>107.09971880214026</v>
      </c>
      <c r="N18" s="55"/>
    </row>
    <row r="19" spans="1:14" ht="27.6" customHeight="1" thickBot="1" x14ac:dyDescent="0.3">
      <c r="B19" s="129" t="s">
        <v>139</v>
      </c>
      <c r="C19" s="130" t="s">
        <v>70</v>
      </c>
      <c r="D19" s="130" t="s">
        <v>57</v>
      </c>
      <c r="E19" s="131">
        <v>109259</v>
      </c>
      <c r="F19" s="131">
        <f>E19*(1+1/3)</f>
        <v>145678.66666666666</v>
      </c>
      <c r="G19" s="132">
        <f t="shared" si="0"/>
        <v>52.384308536140992</v>
      </c>
      <c r="H19" s="132">
        <f>F19/(52.143*40)</f>
        <v>69.845744714854646</v>
      </c>
      <c r="I19" s="132">
        <f t="shared" si="1"/>
        <v>11.786469420631724</v>
      </c>
      <c r="J19" s="132">
        <f t="shared" si="8"/>
        <v>9.638712770649942</v>
      </c>
      <c r="K19" s="133">
        <f t="shared" si="9"/>
        <v>91.27092690613631</v>
      </c>
      <c r="L19" s="134">
        <f t="shared" si="10"/>
        <v>136.90639035920447</v>
      </c>
      <c r="N19" s="55"/>
    </row>
    <row r="20" spans="1:14" ht="39.6" customHeight="1" thickBot="1" x14ac:dyDescent="0.3">
      <c r="B20" s="154" t="s">
        <v>139</v>
      </c>
      <c r="C20" s="155" t="s">
        <v>65</v>
      </c>
      <c r="D20" s="155" t="s">
        <v>57</v>
      </c>
      <c r="E20" s="156">
        <v>109259</v>
      </c>
      <c r="F20" s="156">
        <f>E20*(1+1/3)</f>
        <v>145678.66666666666</v>
      </c>
      <c r="G20" s="157">
        <f t="shared" si="0"/>
        <v>52.384308536140992</v>
      </c>
      <c r="H20" s="157">
        <f>F20/(52.143*40)</f>
        <v>69.845744714854646</v>
      </c>
      <c r="I20" s="157">
        <f t="shared" si="1"/>
        <v>11.786469420631724</v>
      </c>
      <c r="J20" s="157">
        <f t="shared" si="8"/>
        <v>9.638712770649942</v>
      </c>
      <c r="K20" s="158">
        <f t="shared" si="9"/>
        <v>91.27092690613631</v>
      </c>
      <c r="L20" s="159">
        <f t="shared" si="10"/>
        <v>136.90639035920447</v>
      </c>
      <c r="N20" s="55"/>
    </row>
    <row r="21" spans="1:14" ht="39.6" customHeight="1" x14ac:dyDescent="0.25">
      <c r="B21" s="135"/>
      <c r="C21" s="136"/>
      <c r="D21" s="136"/>
      <c r="E21" s="137"/>
      <c r="F21" s="137"/>
      <c r="G21" s="138"/>
      <c r="H21" s="138"/>
      <c r="I21" s="138"/>
      <c r="J21" s="138"/>
      <c r="K21" s="139"/>
      <c r="L21" s="140"/>
      <c r="N21" s="55"/>
    </row>
    <row r="22" spans="1:14" ht="23.45" customHeight="1" thickBot="1" x14ac:dyDescent="0.3">
      <c r="A22" s="47" t="s">
        <v>34</v>
      </c>
      <c r="B22" s="47" t="s">
        <v>161</v>
      </c>
      <c r="C22" s="47"/>
      <c r="D22" s="136"/>
      <c r="E22" s="137"/>
      <c r="F22" s="137"/>
      <c r="G22" s="138"/>
      <c r="H22" s="138"/>
      <c r="I22" s="138"/>
      <c r="J22" s="138"/>
      <c r="K22" s="139"/>
      <c r="L22" s="140"/>
      <c r="N22" s="55"/>
    </row>
    <row r="23" spans="1:14" ht="63" customHeight="1" thickBot="1" x14ac:dyDescent="0.3">
      <c r="B23" s="149" t="s">
        <v>43</v>
      </c>
      <c r="C23" s="150" t="s">
        <v>53</v>
      </c>
      <c r="D23" s="151" t="s">
        <v>50</v>
      </c>
      <c r="E23" s="151" t="s">
        <v>150</v>
      </c>
      <c r="F23" s="151" t="s">
        <v>155</v>
      </c>
      <c r="G23" s="152" t="s">
        <v>154</v>
      </c>
      <c r="H23" s="152" t="s">
        <v>156</v>
      </c>
      <c r="I23" s="152" t="s">
        <v>39</v>
      </c>
      <c r="J23" s="152" t="s">
        <v>16</v>
      </c>
      <c r="K23" s="152" t="s">
        <v>38</v>
      </c>
      <c r="L23" s="153" t="s">
        <v>40</v>
      </c>
      <c r="N23" s="55"/>
    </row>
    <row r="24" spans="1:14" s="61" customFormat="1" ht="35.1" customHeight="1" thickBot="1" x14ac:dyDescent="0.25">
      <c r="B24" s="141" t="s">
        <v>44</v>
      </c>
      <c r="C24" s="142" t="s">
        <v>63</v>
      </c>
      <c r="D24" s="143" t="s">
        <v>62</v>
      </c>
      <c r="E24" s="144">
        <v>142369</v>
      </c>
      <c r="F24" s="145" t="s">
        <v>136</v>
      </c>
      <c r="G24" s="146">
        <f t="shared" si="0"/>
        <v>68.258922578294303</v>
      </c>
      <c r="H24" s="146">
        <f t="shared" ref="H24" si="11">E24/(52.143*40)</f>
        <v>68.258922578294303</v>
      </c>
      <c r="I24" s="146">
        <f t="shared" si="1"/>
        <v>15.358257580116218</v>
      </c>
      <c r="J24" s="146">
        <f t="shared" si="2"/>
        <v>9.419731315804615</v>
      </c>
      <c r="K24" s="147">
        <f t="shared" si="3"/>
        <v>93.036911474215131</v>
      </c>
      <c r="L24" s="148">
        <f t="shared" si="4"/>
        <v>139.5553672113227</v>
      </c>
    </row>
    <row r="25" spans="1:14" s="61" customFormat="1" ht="33.950000000000003" customHeight="1" thickBot="1" x14ac:dyDescent="0.25">
      <c r="B25" s="119" t="s">
        <v>44</v>
      </c>
      <c r="C25" s="70" t="s">
        <v>64</v>
      </c>
      <c r="D25" s="124" t="s">
        <v>66</v>
      </c>
      <c r="E25" s="125">
        <v>142369</v>
      </c>
      <c r="F25" s="75">
        <f>E25*(1+1/3)</f>
        <v>189825.33333333331</v>
      </c>
      <c r="G25" s="121">
        <f t="shared" si="0"/>
        <v>68.258922578294303</v>
      </c>
      <c r="H25" s="121">
        <f>F25/(52.143*40)</f>
        <v>91.011896771059057</v>
      </c>
      <c r="I25" s="121">
        <f t="shared" si="1"/>
        <v>15.358257580116218</v>
      </c>
      <c r="J25" s="121">
        <f t="shared" si="2"/>
        <v>12.559641754406151</v>
      </c>
      <c r="K25" s="122">
        <f t="shared" si="3"/>
        <v>118.92979610558143</v>
      </c>
      <c r="L25" s="123">
        <f t="shared" si="4"/>
        <v>178.39469415837215</v>
      </c>
    </row>
    <row r="26" spans="1:14" s="61" customFormat="1" ht="38.450000000000003" customHeight="1" thickBot="1" x14ac:dyDescent="0.25">
      <c r="B26" s="119" t="s">
        <v>44</v>
      </c>
      <c r="C26" s="70" t="s">
        <v>65</v>
      </c>
      <c r="D26" s="124" t="s">
        <v>67</v>
      </c>
      <c r="E26" s="125">
        <v>142369</v>
      </c>
      <c r="F26" s="75">
        <f>E26*(1+1/3)</f>
        <v>189825.33333333331</v>
      </c>
      <c r="G26" s="121">
        <f t="shared" si="0"/>
        <v>68.258922578294303</v>
      </c>
      <c r="H26" s="121">
        <f>F26/(52.143*40)</f>
        <v>91.011896771059057</v>
      </c>
      <c r="I26" s="121">
        <f t="shared" si="1"/>
        <v>15.358257580116218</v>
      </c>
      <c r="J26" s="121">
        <f t="shared" si="2"/>
        <v>12.559641754406151</v>
      </c>
      <c r="K26" s="122">
        <f t="shared" si="3"/>
        <v>118.92979610558143</v>
      </c>
      <c r="L26" s="123">
        <f t="shared" si="4"/>
        <v>178.39469415837215</v>
      </c>
    </row>
    <row r="27" spans="1:14" x14ac:dyDescent="0.25">
      <c r="A27" s="47"/>
      <c r="B27" s="47"/>
      <c r="C27" s="47"/>
    </row>
    <row r="28" spans="1:14" x14ac:dyDescent="0.25">
      <c r="A28" s="47"/>
      <c r="B28" s="47" t="s">
        <v>162</v>
      </c>
      <c r="C28" s="47"/>
    </row>
    <row r="29" spans="1:14" x14ac:dyDescent="0.25">
      <c r="A29" s="47"/>
      <c r="B29" s="47"/>
      <c r="C29" s="47"/>
    </row>
    <row r="30" spans="1:14" x14ac:dyDescent="0.25">
      <c r="B30" s="33" t="s">
        <v>20</v>
      </c>
      <c r="C30" s="33"/>
    </row>
    <row r="31" spans="1:14" x14ac:dyDescent="0.25">
      <c r="B31" t="s">
        <v>52</v>
      </c>
    </row>
    <row r="32" spans="1:14" x14ac:dyDescent="0.25">
      <c r="B32" t="s">
        <v>146</v>
      </c>
    </row>
    <row r="33" spans="2:2" x14ac:dyDescent="0.25">
      <c r="B33" t="s">
        <v>141</v>
      </c>
    </row>
    <row r="34" spans="2:2" x14ac:dyDescent="0.25">
      <c r="B34" t="s">
        <v>142</v>
      </c>
    </row>
    <row r="35" spans="2:2" x14ac:dyDescent="0.25">
      <c r="B35" t="s">
        <v>68</v>
      </c>
    </row>
    <row r="37" spans="2:2" x14ac:dyDescent="0.25">
      <c r="B37" t="s">
        <v>99</v>
      </c>
    </row>
    <row r="38" spans="2:2" x14ac:dyDescent="0.25">
      <c r="B38" t="s">
        <v>148</v>
      </c>
    </row>
  </sheetData>
  <phoneticPr fontId="6" type="noConversion"/>
  <hyperlinks>
    <hyperlink ref="A4" r:id="rId1" display="https://www.sehd.scot.nhs.uk/pcs/PCS2023(DD)01.pdf"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Y33"/>
  <sheetViews>
    <sheetView showGridLines="0" tabSelected="1" topLeftCell="B1" zoomScale="108" workbookViewId="0">
      <selection activeCell="B18" sqref="B18:Y24"/>
    </sheetView>
  </sheetViews>
  <sheetFormatPr defaultColWidth="8.7109375" defaultRowHeight="15" x14ac:dyDescent="0.2"/>
  <cols>
    <col min="1" max="16384" width="8.7109375" style="80"/>
  </cols>
  <sheetData>
    <row r="2" spans="1:25" ht="15.75" x14ac:dyDescent="0.25">
      <c r="A2" s="85">
        <v>1</v>
      </c>
      <c r="B2" s="81" t="s">
        <v>95</v>
      </c>
    </row>
    <row r="3" spans="1:25" ht="15.75" x14ac:dyDescent="0.25">
      <c r="A3" s="85"/>
      <c r="B3" s="81"/>
    </row>
    <row r="4" spans="1:25" ht="55.5" customHeight="1" x14ac:dyDescent="0.2">
      <c r="B4" s="222" t="s">
        <v>101</v>
      </c>
      <c r="C4" s="222"/>
      <c r="D4" s="222"/>
      <c r="E4" s="222"/>
      <c r="F4" s="222"/>
      <c r="G4" s="222"/>
      <c r="H4" s="222"/>
      <c r="I4" s="222"/>
      <c r="J4" s="222"/>
      <c r="K4" s="222"/>
      <c r="L4" s="222"/>
      <c r="M4" s="222"/>
      <c r="N4" s="222"/>
      <c r="O4" s="222"/>
      <c r="P4" s="222"/>
      <c r="Q4" s="222"/>
      <c r="R4" s="222"/>
      <c r="S4" s="222"/>
      <c r="T4" s="222"/>
      <c r="U4" s="222"/>
      <c r="V4" s="222"/>
      <c r="W4" s="222"/>
      <c r="X4" s="222"/>
      <c r="Y4" s="222"/>
    </row>
    <row r="5" spans="1:25" ht="15.75" thickBot="1" x14ac:dyDescent="0.25"/>
    <row r="6" spans="1:25" x14ac:dyDescent="0.2">
      <c r="B6" s="212" t="s">
        <v>190</v>
      </c>
      <c r="C6" s="213"/>
      <c r="D6" s="213"/>
      <c r="E6" s="213"/>
      <c r="F6" s="213"/>
      <c r="G6" s="213"/>
      <c r="H6" s="213"/>
      <c r="I6" s="213"/>
      <c r="J6" s="213"/>
      <c r="K6" s="213"/>
      <c r="L6" s="213"/>
      <c r="M6" s="213"/>
      <c r="N6" s="213"/>
      <c r="O6" s="213"/>
      <c r="P6" s="213"/>
      <c r="Q6" s="213"/>
      <c r="R6" s="213"/>
      <c r="S6" s="213"/>
      <c r="T6" s="213"/>
      <c r="U6" s="213"/>
      <c r="V6" s="213"/>
      <c r="W6" s="213"/>
      <c r="X6" s="213"/>
      <c r="Y6" s="214"/>
    </row>
    <row r="7" spans="1:25" x14ac:dyDescent="0.2">
      <c r="B7" s="215"/>
      <c r="C7" s="216"/>
      <c r="D7" s="216"/>
      <c r="E7" s="216"/>
      <c r="F7" s="216"/>
      <c r="G7" s="216"/>
      <c r="H7" s="216"/>
      <c r="I7" s="216"/>
      <c r="J7" s="216"/>
      <c r="K7" s="216"/>
      <c r="L7" s="216"/>
      <c r="M7" s="216"/>
      <c r="N7" s="216"/>
      <c r="O7" s="216"/>
      <c r="P7" s="216"/>
      <c r="Q7" s="216"/>
      <c r="R7" s="216"/>
      <c r="S7" s="216"/>
      <c r="T7" s="216"/>
      <c r="U7" s="216"/>
      <c r="V7" s="216"/>
      <c r="W7" s="216"/>
      <c r="X7" s="216"/>
      <c r="Y7" s="217"/>
    </row>
    <row r="8" spans="1:25" x14ac:dyDescent="0.2">
      <c r="B8" s="215"/>
      <c r="C8" s="216"/>
      <c r="D8" s="216"/>
      <c r="E8" s="216"/>
      <c r="F8" s="216"/>
      <c r="G8" s="216"/>
      <c r="H8" s="216"/>
      <c r="I8" s="216"/>
      <c r="J8" s="216"/>
      <c r="K8" s="216"/>
      <c r="L8" s="216"/>
      <c r="M8" s="216"/>
      <c r="N8" s="216"/>
      <c r="O8" s="216"/>
      <c r="P8" s="216"/>
      <c r="Q8" s="216"/>
      <c r="R8" s="216"/>
      <c r="S8" s="216"/>
      <c r="T8" s="216"/>
      <c r="U8" s="216"/>
      <c r="V8" s="216"/>
      <c r="W8" s="216"/>
      <c r="X8" s="216"/>
      <c r="Y8" s="217"/>
    </row>
    <row r="9" spans="1:25" x14ac:dyDescent="0.2">
      <c r="B9" s="215"/>
      <c r="C9" s="216"/>
      <c r="D9" s="216"/>
      <c r="E9" s="216"/>
      <c r="F9" s="216"/>
      <c r="G9" s="216"/>
      <c r="H9" s="216"/>
      <c r="I9" s="216"/>
      <c r="J9" s="216"/>
      <c r="K9" s="216"/>
      <c r="L9" s="216"/>
      <c r="M9" s="216"/>
      <c r="N9" s="216"/>
      <c r="O9" s="216"/>
      <c r="P9" s="216"/>
      <c r="Q9" s="216"/>
      <c r="R9" s="216"/>
      <c r="S9" s="216"/>
      <c r="T9" s="216"/>
      <c r="U9" s="216"/>
      <c r="V9" s="216"/>
      <c r="W9" s="216"/>
      <c r="X9" s="216"/>
      <c r="Y9" s="217"/>
    </row>
    <row r="10" spans="1:25" x14ac:dyDescent="0.2">
      <c r="B10" s="215"/>
      <c r="C10" s="216"/>
      <c r="D10" s="216"/>
      <c r="E10" s="216"/>
      <c r="F10" s="216"/>
      <c r="G10" s="216"/>
      <c r="H10" s="216"/>
      <c r="I10" s="216"/>
      <c r="J10" s="216"/>
      <c r="K10" s="216"/>
      <c r="L10" s="216"/>
      <c r="M10" s="216"/>
      <c r="N10" s="216"/>
      <c r="O10" s="216"/>
      <c r="P10" s="216"/>
      <c r="Q10" s="216"/>
      <c r="R10" s="216"/>
      <c r="S10" s="216"/>
      <c r="T10" s="216"/>
      <c r="U10" s="216"/>
      <c r="V10" s="216"/>
      <c r="W10" s="216"/>
      <c r="X10" s="216"/>
      <c r="Y10" s="217"/>
    </row>
    <row r="11" spans="1:25" ht="15.75" thickBot="1" x14ac:dyDescent="0.25">
      <c r="B11" s="218"/>
      <c r="C11" s="219"/>
      <c r="D11" s="219"/>
      <c r="E11" s="219"/>
      <c r="F11" s="219"/>
      <c r="G11" s="219"/>
      <c r="H11" s="219"/>
      <c r="I11" s="219"/>
      <c r="J11" s="219"/>
      <c r="K11" s="219"/>
      <c r="L11" s="219"/>
      <c r="M11" s="219"/>
      <c r="N11" s="219"/>
      <c r="O11" s="219"/>
      <c r="P11" s="219"/>
      <c r="Q11" s="219"/>
      <c r="R11" s="219"/>
      <c r="S11" s="219"/>
      <c r="T11" s="219"/>
      <c r="U11" s="219"/>
      <c r="V11" s="219"/>
      <c r="W11" s="219"/>
      <c r="X11" s="219"/>
      <c r="Y11" s="220"/>
    </row>
    <row r="14" spans="1:25" ht="15.75" x14ac:dyDescent="0.25">
      <c r="A14" s="81" t="s">
        <v>84</v>
      </c>
    </row>
    <row r="15" spans="1:25" ht="15.75" x14ac:dyDescent="0.25">
      <c r="A15" s="81"/>
    </row>
    <row r="16" spans="1:25" s="93" customFormat="1" ht="90.6" customHeight="1" x14ac:dyDescent="0.25">
      <c r="A16" s="92"/>
      <c r="B16" s="221" t="s">
        <v>111</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row>
    <row r="17" spans="1:25" ht="35.450000000000003" customHeight="1" thickBot="1" x14ac:dyDescent="0.25"/>
    <row r="18" spans="1:25" x14ac:dyDescent="0.2">
      <c r="B18" s="212" t="s">
        <v>189</v>
      </c>
      <c r="C18" s="213"/>
      <c r="D18" s="213"/>
      <c r="E18" s="213"/>
      <c r="F18" s="213"/>
      <c r="G18" s="213"/>
      <c r="H18" s="213"/>
      <c r="I18" s="213"/>
      <c r="J18" s="213"/>
      <c r="K18" s="213"/>
      <c r="L18" s="213"/>
      <c r="M18" s="213"/>
      <c r="N18" s="213"/>
      <c r="O18" s="213"/>
      <c r="P18" s="213"/>
      <c r="Q18" s="213"/>
      <c r="R18" s="213"/>
      <c r="S18" s="213"/>
      <c r="T18" s="213"/>
      <c r="U18" s="213"/>
      <c r="V18" s="213"/>
      <c r="W18" s="213"/>
      <c r="X18" s="213"/>
      <c r="Y18" s="214"/>
    </row>
    <row r="19" spans="1:25" x14ac:dyDescent="0.2">
      <c r="B19" s="215"/>
      <c r="C19" s="216"/>
      <c r="D19" s="216"/>
      <c r="E19" s="216"/>
      <c r="F19" s="216"/>
      <c r="G19" s="216"/>
      <c r="H19" s="216"/>
      <c r="I19" s="216"/>
      <c r="J19" s="216"/>
      <c r="K19" s="216"/>
      <c r="L19" s="216"/>
      <c r="M19" s="216"/>
      <c r="N19" s="216"/>
      <c r="O19" s="216"/>
      <c r="P19" s="216"/>
      <c r="Q19" s="216"/>
      <c r="R19" s="216"/>
      <c r="S19" s="216"/>
      <c r="T19" s="216"/>
      <c r="U19" s="216"/>
      <c r="V19" s="216"/>
      <c r="W19" s="216"/>
      <c r="X19" s="216"/>
      <c r="Y19" s="217"/>
    </row>
    <row r="20" spans="1:25" x14ac:dyDescent="0.2">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7"/>
    </row>
    <row r="21" spans="1:25" x14ac:dyDescent="0.2">
      <c r="B21" s="215"/>
      <c r="C21" s="216"/>
      <c r="D21" s="216"/>
      <c r="E21" s="216"/>
      <c r="F21" s="216"/>
      <c r="G21" s="216"/>
      <c r="H21" s="216"/>
      <c r="I21" s="216"/>
      <c r="J21" s="216"/>
      <c r="K21" s="216"/>
      <c r="L21" s="216"/>
      <c r="M21" s="216"/>
      <c r="N21" s="216"/>
      <c r="O21" s="216"/>
      <c r="P21" s="216"/>
      <c r="Q21" s="216"/>
      <c r="R21" s="216"/>
      <c r="S21" s="216"/>
      <c r="T21" s="216"/>
      <c r="U21" s="216"/>
      <c r="V21" s="216"/>
      <c r="W21" s="216"/>
      <c r="X21" s="216"/>
      <c r="Y21" s="217"/>
    </row>
    <row r="22" spans="1:25" x14ac:dyDescent="0.2">
      <c r="B22" s="215"/>
      <c r="C22" s="216"/>
      <c r="D22" s="216"/>
      <c r="E22" s="216"/>
      <c r="F22" s="216"/>
      <c r="G22" s="216"/>
      <c r="H22" s="216"/>
      <c r="I22" s="216"/>
      <c r="J22" s="216"/>
      <c r="K22" s="216"/>
      <c r="L22" s="216"/>
      <c r="M22" s="216"/>
      <c r="N22" s="216"/>
      <c r="O22" s="216"/>
      <c r="P22" s="216"/>
      <c r="Q22" s="216"/>
      <c r="R22" s="216"/>
      <c r="S22" s="216"/>
      <c r="T22" s="216"/>
      <c r="U22" s="216"/>
      <c r="V22" s="216"/>
      <c r="W22" s="216"/>
      <c r="X22" s="216"/>
      <c r="Y22" s="217"/>
    </row>
    <row r="23" spans="1:25" x14ac:dyDescent="0.2">
      <c r="B23" s="215"/>
      <c r="C23" s="216"/>
      <c r="D23" s="216"/>
      <c r="E23" s="216"/>
      <c r="F23" s="216"/>
      <c r="G23" s="216"/>
      <c r="H23" s="216"/>
      <c r="I23" s="216"/>
      <c r="J23" s="216"/>
      <c r="K23" s="216"/>
      <c r="L23" s="216"/>
      <c r="M23" s="216"/>
      <c r="N23" s="216"/>
      <c r="O23" s="216"/>
      <c r="P23" s="216"/>
      <c r="Q23" s="216"/>
      <c r="R23" s="216"/>
      <c r="S23" s="216"/>
      <c r="T23" s="216"/>
      <c r="U23" s="216"/>
      <c r="V23" s="216"/>
      <c r="W23" s="216"/>
      <c r="X23" s="216"/>
      <c r="Y23" s="217"/>
    </row>
    <row r="24" spans="1:25" ht="167.1" customHeight="1" thickBot="1" x14ac:dyDescent="0.25">
      <c r="B24" s="218"/>
      <c r="C24" s="219"/>
      <c r="D24" s="219"/>
      <c r="E24" s="219"/>
      <c r="F24" s="219"/>
      <c r="G24" s="219"/>
      <c r="H24" s="219"/>
      <c r="I24" s="219"/>
      <c r="J24" s="219"/>
      <c r="K24" s="219"/>
      <c r="L24" s="219"/>
      <c r="M24" s="219"/>
      <c r="N24" s="219"/>
      <c r="O24" s="219"/>
      <c r="P24" s="219"/>
      <c r="Q24" s="219"/>
      <c r="R24" s="219"/>
      <c r="S24" s="219"/>
      <c r="T24" s="219"/>
      <c r="U24" s="219"/>
      <c r="V24" s="219"/>
      <c r="W24" s="219"/>
      <c r="X24" s="219"/>
      <c r="Y24" s="220"/>
    </row>
    <row r="26" spans="1:25" ht="16.5" thickBot="1" x14ac:dyDescent="0.3">
      <c r="A26" s="81" t="s">
        <v>85</v>
      </c>
    </row>
    <row r="27" spans="1:25" ht="16.5" thickBot="1" x14ac:dyDescent="0.3">
      <c r="A27" s="81" t="s">
        <v>102</v>
      </c>
      <c r="E27" s="223" t="s">
        <v>194</v>
      </c>
      <c r="F27" s="224"/>
      <c r="G27" s="224"/>
      <c r="H27" s="224"/>
      <c r="I27" s="225"/>
    </row>
    <row r="28" spans="1:25" ht="15.75" thickBot="1" x14ac:dyDescent="0.25"/>
    <row r="29" spans="1:25" ht="16.5" thickBot="1" x14ac:dyDescent="0.3">
      <c r="A29" s="81" t="s">
        <v>86</v>
      </c>
      <c r="E29" s="91" t="s">
        <v>105</v>
      </c>
    </row>
    <row r="30" spans="1:25" ht="16.5" thickBot="1" x14ac:dyDescent="0.3">
      <c r="A30" s="81"/>
      <c r="E30" s="88"/>
    </row>
    <row r="31" spans="1:25" ht="16.5" thickBot="1" x14ac:dyDescent="0.3">
      <c r="A31" s="81" t="s">
        <v>83</v>
      </c>
      <c r="E31" s="210" t="s">
        <v>191</v>
      </c>
      <c r="F31" s="211"/>
      <c r="G31" s="211"/>
      <c r="H31" s="211"/>
      <c r="I31" s="211"/>
    </row>
    <row r="32" spans="1:25" ht="15.75" thickBot="1" x14ac:dyDescent="0.25">
      <c r="E32" s="210" t="s">
        <v>192</v>
      </c>
      <c r="F32" s="211"/>
      <c r="G32" s="211"/>
      <c r="H32" s="211"/>
      <c r="I32" s="211"/>
    </row>
    <row r="33" spans="5:9" ht="15.75" thickBot="1" x14ac:dyDescent="0.25">
      <c r="E33" s="210" t="s">
        <v>193</v>
      </c>
      <c r="F33" s="211"/>
      <c r="G33" s="211"/>
      <c r="H33" s="211"/>
      <c r="I33" s="211"/>
    </row>
  </sheetData>
  <mergeCells count="8">
    <mergeCell ref="E33:I33"/>
    <mergeCell ref="B18:Y24"/>
    <mergeCell ref="B16:Y16"/>
    <mergeCell ref="B4:Y4"/>
    <mergeCell ref="B6:Y11"/>
    <mergeCell ref="E27:I27"/>
    <mergeCell ref="E31:I31"/>
    <mergeCell ref="E32:I3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Guidance!$B$15:$B$18</xm:f>
          </x14:formula1>
          <xm:sqref>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20"/>
  <sheetViews>
    <sheetView workbookViewId="0">
      <selection activeCell="D8" sqref="D8"/>
    </sheetView>
  </sheetViews>
  <sheetFormatPr defaultRowHeight="15" x14ac:dyDescent="0.25"/>
  <cols>
    <col min="2" max="3" width="31" customWidth="1"/>
    <col min="4" max="4" width="11.85546875" bestFit="1" customWidth="1"/>
    <col min="5" max="5" width="13.85546875" customWidth="1"/>
    <col min="6" max="7" width="9" bestFit="1" customWidth="1"/>
    <col min="8" max="8" width="14.28515625" customWidth="1"/>
    <col min="9" max="9" width="14.5703125" customWidth="1"/>
  </cols>
  <sheetData>
    <row r="2" spans="1:11" x14ac:dyDescent="0.25">
      <c r="A2" s="33" t="s">
        <v>18</v>
      </c>
    </row>
    <row r="3" spans="1:11" x14ac:dyDescent="0.25">
      <c r="A3" t="s">
        <v>51</v>
      </c>
    </row>
    <row r="4" spans="1:11" x14ac:dyDescent="0.25">
      <c r="A4" s="31" t="s">
        <v>47</v>
      </c>
    </row>
    <row r="7" spans="1:11" ht="15.75" thickBot="1" x14ac:dyDescent="0.3">
      <c r="A7" s="47" t="s">
        <v>34</v>
      </c>
      <c r="B7" s="47" t="s">
        <v>73</v>
      </c>
      <c r="C7" s="47"/>
    </row>
    <row r="8" spans="1:11" ht="89.1" customHeight="1" thickBot="1" x14ac:dyDescent="0.3">
      <c r="B8" s="62" t="s">
        <v>43</v>
      </c>
      <c r="C8" s="62" t="s">
        <v>53</v>
      </c>
      <c r="D8" s="63" t="s">
        <v>2</v>
      </c>
      <c r="E8" s="37" t="s">
        <v>27</v>
      </c>
      <c r="F8" s="37" t="s">
        <v>39</v>
      </c>
      <c r="G8" s="37" t="s">
        <v>16</v>
      </c>
      <c r="H8" s="37" t="s">
        <v>38</v>
      </c>
      <c r="I8" s="71" t="s">
        <v>40</v>
      </c>
      <c r="K8" s="97" t="s">
        <v>41</v>
      </c>
    </row>
    <row r="9" spans="1:11" ht="27.6" customHeight="1" thickBot="1" x14ac:dyDescent="0.3">
      <c r="B9" s="73" t="s">
        <v>48</v>
      </c>
      <c r="C9" s="74" t="s">
        <v>74</v>
      </c>
      <c r="D9" s="75">
        <v>73633</v>
      </c>
      <c r="E9" s="76">
        <f>D9/(52.143*40)</f>
        <v>35.303396429050878</v>
      </c>
      <c r="F9" s="76">
        <f>E9*0.225</f>
        <v>7.9432641965364477</v>
      </c>
      <c r="G9" s="76">
        <f>E9*0.138</f>
        <v>4.8718687072090212</v>
      </c>
      <c r="H9" s="77">
        <f>SUM(E9:G9)</f>
        <v>48.118529332796342</v>
      </c>
      <c r="I9" s="78">
        <f>H9*1.5</f>
        <v>72.177793999194506</v>
      </c>
      <c r="K9" s="55"/>
    </row>
    <row r="10" spans="1:11" ht="27.6" customHeight="1" thickBot="1" x14ac:dyDescent="0.3">
      <c r="B10" s="73" t="s">
        <v>49</v>
      </c>
      <c r="C10" s="74" t="s">
        <v>74</v>
      </c>
      <c r="D10" s="75">
        <v>89314</v>
      </c>
      <c r="E10" s="76">
        <f t="shared" ref="E10:E11" si="0">D10/(52.143*40)</f>
        <v>42.82166350229177</v>
      </c>
      <c r="F10" s="76">
        <f t="shared" ref="F10:F11" si="1">E10*0.225</f>
        <v>9.6348742880156486</v>
      </c>
      <c r="G10" s="76">
        <f t="shared" ref="G10:G11" si="2">E10*0.138</f>
        <v>5.9093895633162647</v>
      </c>
      <c r="H10" s="77">
        <f t="shared" ref="H10:H11" si="3">SUM(E10:G10)</f>
        <v>58.36592735362369</v>
      </c>
      <c r="I10" s="78">
        <f t="shared" ref="I10:I11" si="4">H10*1.5</f>
        <v>87.548891030435527</v>
      </c>
      <c r="K10" s="55"/>
    </row>
    <row r="11" spans="1:11" ht="27.6" customHeight="1" thickBot="1" x14ac:dyDescent="0.3">
      <c r="B11" s="73" t="s">
        <v>75</v>
      </c>
      <c r="C11" s="74" t="s">
        <v>74</v>
      </c>
      <c r="D11" s="75">
        <v>98565</v>
      </c>
      <c r="E11" s="76">
        <f t="shared" si="0"/>
        <v>47.257062309418323</v>
      </c>
      <c r="F11" s="76">
        <f t="shared" si="1"/>
        <v>10.632839019619123</v>
      </c>
      <c r="G11" s="76">
        <f t="shared" si="2"/>
        <v>6.5214745986997293</v>
      </c>
      <c r="H11" s="77">
        <f t="shared" si="3"/>
        <v>64.411375927737168</v>
      </c>
      <c r="I11" s="78">
        <f t="shared" si="4"/>
        <v>96.617063891605753</v>
      </c>
      <c r="K11" s="55"/>
    </row>
    <row r="12" spans="1:11" x14ac:dyDescent="0.25">
      <c r="A12" s="47"/>
      <c r="B12" s="47"/>
      <c r="C12" s="47"/>
    </row>
    <row r="13" spans="1:11" x14ac:dyDescent="0.25">
      <c r="A13" s="47"/>
      <c r="B13" s="47"/>
      <c r="C13" s="47"/>
    </row>
    <row r="14" spans="1:11" x14ac:dyDescent="0.25">
      <c r="B14" s="33" t="s">
        <v>20</v>
      </c>
      <c r="C14" s="33"/>
    </row>
    <row r="15" spans="1:11" x14ac:dyDescent="0.25">
      <c r="B15" t="s">
        <v>52</v>
      </c>
    </row>
    <row r="16" spans="1:11" x14ac:dyDescent="0.25">
      <c r="B16" t="s">
        <v>76</v>
      </c>
    </row>
    <row r="17" spans="2:2" x14ac:dyDescent="0.25">
      <c r="B17" t="s">
        <v>77</v>
      </c>
    </row>
    <row r="18" spans="2:2" x14ac:dyDescent="0.25">
      <c r="B18" t="s">
        <v>78</v>
      </c>
    </row>
    <row r="20" spans="2:2" x14ac:dyDescent="0.25">
      <c r="B20" t="s">
        <v>100</v>
      </c>
    </row>
  </sheetData>
  <hyperlinks>
    <hyperlink ref="A4" r:id="rId1" display="https://www.sehd.scot.nhs.uk/pcs/PCS2023(DD)01.pdf"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98"/>
  <sheetViews>
    <sheetView workbookViewId="0">
      <selection activeCell="E1502" sqref="E1502"/>
    </sheetView>
  </sheetViews>
  <sheetFormatPr defaultColWidth="8.7109375" defaultRowHeight="15" x14ac:dyDescent="0.2"/>
  <cols>
    <col min="1" max="1" width="23.42578125" style="87" customWidth="1"/>
    <col min="2" max="3" width="25.5703125" style="87" customWidth="1"/>
    <col min="4" max="4" width="24.5703125" style="87" customWidth="1"/>
    <col min="5" max="5" width="74.5703125" style="87" customWidth="1"/>
    <col min="6" max="16384" width="8.7109375" style="87"/>
  </cols>
  <sheetData>
    <row r="1" spans="1:5" s="86" customFormat="1" ht="15.75" x14ac:dyDescent="0.25">
      <c r="A1" s="86" t="s">
        <v>112</v>
      </c>
      <c r="B1" s="86" t="s">
        <v>80</v>
      </c>
      <c r="C1" s="86" t="s">
        <v>113</v>
      </c>
      <c r="D1" s="86" t="s">
        <v>81</v>
      </c>
      <c r="E1" s="86" t="s">
        <v>82</v>
      </c>
    </row>
    <row r="2" spans="1:5" ht="66" customHeight="1" x14ac:dyDescent="0.2">
      <c r="B2" s="89" t="s">
        <v>114</v>
      </c>
      <c r="C2" s="89" t="s">
        <v>115</v>
      </c>
      <c r="D2" s="89" t="s">
        <v>116</v>
      </c>
      <c r="E2" s="89" t="s">
        <v>123</v>
      </c>
    </row>
    <row r="4" spans="1:5" x14ac:dyDescent="0.2">
      <c r="A4" s="94" t="s">
        <v>117</v>
      </c>
      <c r="B4" s="94"/>
      <c r="C4" s="94"/>
      <c r="D4" s="94"/>
      <c r="E4" s="94"/>
    </row>
    <row r="5" spans="1:5" x14ac:dyDescent="0.2">
      <c r="A5" s="94"/>
      <c r="B5" s="94"/>
      <c r="C5" s="94"/>
      <c r="D5" s="94"/>
      <c r="E5" s="94"/>
    </row>
    <row r="6" spans="1:5" s="95" customFormat="1" ht="45" x14ac:dyDescent="0.25">
      <c r="A6" s="98">
        <v>45396</v>
      </c>
      <c r="B6" s="99" t="s">
        <v>118</v>
      </c>
      <c r="C6" s="99" t="s">
        <v>7</v>
      </c>
      <c r="D6" s="100">
        <v>2</v>
      </c>
      <c r="E6" s="96" t="s">
        <v>121</v>
      </c>
    </row>
    <row r="7" spans="1:5" s="95" customFormat="1" ht="45" x14ac:dyDescent="0.25">
      <c r="A7" s="98">
        <v>45397</v>
      </c>
      <c r="B7" s="99" t="s">
        <v>119</v>
      </c>
      <c r="C7" s="99" t="s">
        <v>44</v>
      </c>
      <c r="D7" s="100">
        <v>2.5</v>
      </c>
      <c r="E7" s="96" t="s">
        <v>124</v>
      </c>
    </row>
    <row r="8" spans="1:5" s="95" customFormat="1" ht="45" x14ac:dyDescent="0.25">
      <c r="A8" s="98">
        <v>45398</v>
      </c>
      <c r="B8" s="99" t="s">
        <v>119</v>
      </c>
      <c r="C8" s="99" t="s">
        <v>44</v>
      </c>
      <c r="D8" s="100">
        <v>2.5</v>
      </c>
      <c r="E8" s="96" t="s">
        <v>124</v>
      </c>
    </row>
    <row r="9" spans="1:5" s="95" customFormat="1" ht="30.75" thickBot="1" x14ac:dyDescent="0.3">
      <c r="A9" s="98">
        <v>45399</v>
      </c>
      <c r="B9" s="99" t="s">
        <v>120</v>
      </c>
      <c r="C9" s="99" t="s">
        <v>8</v>
      </c>
      <c r="D9" s="100">
        <v>1.8</v>
      </c>
      <c r="E9" s="96" t="s">
        <v>122</v>
      </c>
    </row>
    <row r="10" spans="1:5" ht="16.5" thickBot="1" x14ac:dyDescent="0.3">
      <c r="A10" s="169">
        <v>45566</v>
      </c>
      <c r="B10" s="171" t="s">
        <v>119</v>
      </c>
      <c r="C10" s="170" t="s">
        <v>163</v>
      </c>
      <c r="D10" s="164">
        <v>1.53</v>
      </c>
      <c r="E10" s="161" t="s">
        <v>174</v>
      </c>
    </row>
    <row r="11" spans="1:5" ht="16.5" thickBot="1" x14ac:dyDescent="0.3">
      <c r="A11" s="160">
        <v>45566</v>
      </c>
      <c r="B11" s="171" t="s">
        <v>119</v>
      </c>
      <c r="C11" s="161" t="s">
        <v>163</v>
      </c>
      <c r="D11" s="164">
        <v>1.68</v>
      </c>
      <c r="E11" s="161" t="s">
        <v>170</v>
      </c>
    </row>
    <row r="12" spans="1:5" ht="16.5" thickBot="1" x14ac:dyDescent="0.3">
      <c r="A12" s="160">
        <v>45566</v>
      </c>
      <c r="B12" s="171" t="s">
        <v>119</v>
      </c>
      <c r="C12" s="161" t="s">
        <v>163</v>
      </c>
      <c r="D12" s="164">
        <v>1.53</v>
      </c>
      <c r="E12" s="161" t="s">
        <v>174</v>
      </c>
    </row>
    <row r="13" spans="1:5" ht="16.5" thickBot="1" x14ac:dyDescent="0.3">
      <c r="A13" s="160">
        <v>45566</v>
      </c>
      <c r="B13" s="171" t="s">
        <v>119</v>
      </c>
      <c r="C13" s="161" t="s">
        <v>164</v>
      </c>
      <c r="D13" s="164">
        <v>1.67</v>
      </c>
      <c r="E13" s="161" t="s">
        <v>170</v>
      </c>
    </row>
    <row r="14" spans="1:5" ht="16.5" thickBot="1" x14ac:dyDescent="0.3">
      <c r="A14" s="160">
        <v>45566</v>
      </c>
      <c r="B14" s="171" t="s">
        <v>119</v>
      </c>
      <c r="C14" s="161" t="s">
        <v>164</v>
      </c>
      <c r="D14" s="164">
        <v>1.6</v>
      </c>
      <c r="E14" s="161" t="s">
        <v>170</v>
      </c>
    </row>
    <row r="15" spans="1:5" ht="16.5" thickBot="1" x14ac:dyDescent="0.3">
      <c r="A15" s="160">
        <v>45566</v>
      </c>
      <c r="B15" s="171" t="s">
        <v>119</v>
      </c>
      <c r="C15" s="161" t="s">
        <v>163</v>
      </c>
      <c r="D15" s="164">
        <v>1.7</v>
      </c>
      <c r="E15" s="161" t="s">
        <v>170</v>
      </c>
    </row>
    <row r="16" spans="1:5" ht="16.5" thickBot="1" x14ac:dyDescent="0.3">
      <c r="A16" s="160">
        <v>45566</v>
      </c>
      <c r="B16" s="171" t="s">
        <v>119</v>
      </c>
      <c r="C16" s="161" t="s">
        <v>164</v>
      </c>
      <c r="D16" s="164">
        <v>1.62</v>
      </c>
      <c r="E16" s="161" t="s">
        <v>170</v>
      </c>
    </row>
    <row r="17" spans="1:5" ht="16.5" thickBot="1" x14ac:dyDescent="0.3">
      <c r="A17" s="160">
        <v>45566</v>
      </c>
      <c r="B17" s="171" t="s">
        <v>119</v>
      </c>
      <c r="C17" s="161" t="s">
        <v>165</v>
      </c>
      <c r="D17" s="164">
        <v>1.54</v>
      </c>
      <c r="E17" s="161" t="s">
        <v>170</v>
      </c>
    </row>
    <row r="18" spans="1:5" ht="16.5" thickBot="1" x14ac:dyDescent="0.3">
      <c r="A18" s="160">
        <v>45566</v>
      </c>
      <c r="B18" s="171" t="s">
        <v>119</v>
      </c>
      <c r="C18" s="161" t="s">
        <v>164</v>
      </c>
      <c r="D18" s="164">
        <v>1.61</v>
      </c>
      <c r="E18" s="161" t="s">
        <v>170</v>
      </c>
    </row>
    <row r="19" spans="1:5" ht="16.5" thickBot="1" x14ac:dyDescent="0.3">
      <c r="A19" s="160">
        <v>45566</v>
      </c>
      <c r="B19" s="171" t="s">
        <v>119</v>
      </c>
      <c r="C19" s="161" t="s">
        <v>164</v>
      </c>
      <c r="D19" s="164">
        <v>1.6</v>
      </c>
      <c r="E19" s="161" t="s">
        <v>170</v>
      </c>
    </row>
    <row r="20" spans="1:5" ht="16.5" thickBot="1" x14ac:dyDescent="0.3">
      <c r="A20" s="160">
        <v>45566</v>
      </c>
      <c r="B20" s="171" t="s">
        <v>119</v>
      </c>
      <c r="C20" s="161" t="s">
        <v>164</v>
      </c>
      <c r="D20" s="164">
        <v>1.53</v>
      </c>
      <c r="E20" s="161" t="s">
        <v>170</v>
      </c>
    </row>
    <row r="21" spans="1:5" ht="16.5" thickBot="1" x14ac:dyDescent="0.3">
      <c r="A21" s="160">
        <v>45566</v>
      </c>
      <c r="B21" s="171" t="s">
        <v>119</v>
      </c>
      <c r="C21" s="161" t="s">
        <v>165</v>
      </c>
      <c r="D21" s="164">
        <v>1.66</v>
      </c>
      <c r="E21" s="161" t="s">
        <v>170</v>
      </c>
    </row>
    <row r="22" spans="1:5" ht="16.5" thickBot="1" x14ac:dyDescent="0.3">
      <c r="A22" s="160">
        <v>45566</v>
      </c>
      <c r="B22" s="171" t="s">
        <v>119</v>
      </c>
      <c r="C22" s="161" t="s">
        <v>164</v>
      </c>
      <c r="D22" s="164">
        <v>1.53</v>
      </c>
      <c r="E22" s="161" t="s">
        <v>170</v>
      </c>
    </row>
    <row r="23" spans="1:5" ht="16.5" thickBot="1" x14ac:dyDescent="0.3">
      <c r="A23" s="160">
        <v>45566</v>
      </c>
      <c r="B23" s="171" t="s">
        <v>119</v>
      </c>
      <c r="C23" s="161" t="s">
        <v>164</v>
      </c>
      <c r="D23" s="164">
        <v>1.85</v>
      </c>
      <c r="E23" s="161" t="s">
        <v>170</v>
      </c>
    </row>
    <row r="24" spans="1:5" ht="16.5" thickBot="1" x14ac:dyDescent="0.3">
      <c r="A24" s="160">
        <v>45566</v>
      </c>
      <c r="B24" s="171" t="s">
        <v>119</v>
      </c>
      <c r="C24" s="161" t="s">
        <v>164</v>
      </c>
      <c r="D24" s="164">
        <v>1.71</v>
      </c>
      <c r="E24" s="161" t="s">
        <v>170</v>
      </c>
    </row>
    <row r="25" spans="1:5" ht="16.5" thickBot="1" x14ac:dyDescent="0.3">
      <c r="A25" s="160">
        <v>45566</v>
      </c>
      <c r="B25" s="171" t="s">
        <v>119</v>
      </c>
      <c r="C25" s="161" t="s">
        <v>163</v>
      </c>
      <c r="D25" s="164">
        <v>1.62</v>
      </c>
      <c r="E25" s="161" t="s">
        <v>170</v>
      </c>
    </row>
    <row r="26" spans="1:5" ht="16.5" thickBot="1" x14ac:dyDescent="0.3">
      <c r="A26" s="160">
        <v>45566</v>
      </c>
      <c r="B26" s="171" t="s">
        <v>119</v>
      </c>
      <c r="C26" s="161" t="s">
        <v>163</v>
      </c>
      <c r="D26" s="164">
        <v>1.53</v>
      </c>
      <c r="E26" s="161" t="s">
        <v>170</v>
      </c>
    </row>
    <row r="27" spans="1:5" ht="16.5" thickBot="1" x14ac:dyDescent="0.3">
      <c r="A27" s="160">
        <v>45567</v>
      </c>
      <c r="B27" s="171" t="s">
        <v>119</v>
      </c>
      <c r="C27" s="161" t="s">
        <v>163</v>
      </c>
      <c r="D27" s="164">
        <v>1.53</v>
      </c>
      <c r="E27" s="161" t="s">
        <v>174</v>
      </c>
    </row>
    <row r="28" spans="1:5" ht="16.5" thickBot="1" x14ac:dyDescent="0.3">
      <c r="A28" s="160">
        <v>45567</v>
      </c>
      <c r="B28" s="171" t="s">
        <v>119</v>
      </c>
      <c r="C28" s="161" t="s">
        <v>166</v>
      </c>
      <c r="D28" s="164">
        <v>1.55</v>
      </c>
      <c r="E28" s="161" t="s">
        <v>174</v>
      </c>
    </row>
    <row r="29" spans="1:5" ht="16.5" thickBot="1" x14ac:dyDescent="0.3">
      <c r="A29" s="160">
        <v>45567</v>
      </c>
      <c r="B29" s="171" t="s">
        <v>119</v>
      </c>
      <c r="C29" s="161" t="s">
        <v>167</v>
      </c>
      <c r="D29" s="164">
        <v>1.5</v>
      </c>
      <c r="E29" s="161" t="s">
        <v>170</v>
      </c>
    </row>
    <row r="30" spans="1:5" ht="16.5" thickBot="1" x14ac:dyDescent="0.3">
      <c r="A30" s="160">
        <v>45567</v>
      </c>
      <c r="B30" s="171" t="s">
        <v>119</v>
      </c>
      <c r="C30" s="161" t="s">
        <v>163</v>
      </c>
      <c r="D30" s="164">
        <v>1.68</v>
      </c>
      <c r="E30" s="161" t="s">
        <v>170</v>
      </c>
    </row>
    <row r="31" spans="1:5" ht="16.5" thickBot="1" x14ac:dyDescent="0.3">
      <c r="A31" s="160">
        <v>45567</v>
      </c>
      <c r="B31" s="171" t="s">
        <v>119</v>
      </c>
      <c r="C31" s="161" t="s">
        <v>163</v>
      </c>
      <c r="D31" s="164">
        <v>1.53</v>
      </c>
      <c r="E31" s="161" t="s">
        <v>174</v>
      </c>
    </row>
    <row r="32" spans="1:5" ht="16.5" thickBot="1" x14ac:dyDescent="0.3">
      <c r="A32" s="160">
        <v>45567</v>
      </c>
      <c r="B32" s="171" t="s">
        <v>119</v>
      </c>
      <c r="C32" s="161" t="s">
        <v>166</v>
      </c>
      <c r="D32" s="164">
        <v>1.66</v>
      </c>
      <c r="E32" s="161" t="s">
        <v>171</v>
      </c>
    </row>
    <row r="33" spans="1:5" ht="16.5" thickBot="1" x14ac:dyDescent="0.3">
      <c r="A33" s="160">
        <v>45567</v>
      </c>
      <c r="B33" s="171" t="s">
        <v>119</v>
      </c>
      <c r="C33" s="161" t="s">
        <v>164</v>
      </c>
      <c r="D33" s="164">
        <v>1.6</v>
      </c>
      <c r="E33" s="161" t="s">
        <v>170</v>
      </c>
    </row>
    <row r="34" spans="1:5" ht="16.5" thickBot="1" x14ac:dyDescent="0.3">
      <c r="A34" s="160">
        <v>45567</v>
      </c>
      <c r="B34" s="171" t="s">
        <v>119</v>
      </c>
      <c r="C34" s="161" t="s">
        <v>164</v>
      </c>
      <c r="D34" s="164">
        <v>1.67</v>
      </c>
      <c r="E34" s="161" t="s">
        <v>170</v>
      </c>
    </row>
    <row r="35" spans="1:5" ht="16.5" thickBot="1" x14ac:dyDescent="0.3">
      <c r="A35" s="160">
        <v>45567</v>
      </c>
      <c r="B35" s="171" t="s">
        <v>119</v>
      </c>
      <c r="C35" s="161" t="s">
        <v>164</v>
      </c>
      <c r="D35" s="164">
        <v>1.53</v>
      </c>
      <c r="E35" s="161" t="s">
        <v>170</v>
      </c>
    </row>
    <row r="36" spans="1:5" ht="16.5" thickBot="1" x14ac:dyDescent="0.3">
      <c r="A36" s="160">
        <v>45567</v>
      </c>
      <c r="B36" s="171" t="s">
        <v>119</v>
      </c>
      <c r="C36" s="161" t="s">
        <v>164</v>
      </c>
      <c r="D36" s="164">
        <v>1.85</v>
      </c>
      <c r="E36" s="161" t="s">
        <v>170</v>
      </c>
    </row>
    <row r="37" spans="1:5" ht="16.5" thickBot="1" x14ac:dyDescent="0.3">
      <c r="A37" s="160">
        <v>45567</v>
      </c>
      <c r="B37" s="171" t="s">
        <v>119</v>
      </c>
      <c r="C37" s="161" t="s">
        <v>165</v>
      </c>
      <c r="D37" s="164">
        <v>1.66</v>
      </c>
      <c r="E37" s="161" t="s">
        <v>170</v>
      </c>
    </row>
    <row r="38" spans="1:5" ht="16.5" thickBot="1" x14ac:dyDescent="0.3">
      <c r="A38" s="160">
        <v>45567</v>
      </c>
      <c r="B38" s="171" t="s">
        <v>119</v>
      </c>
      <c r="C38" s="161" t="s">
        <v>163</v>
      </c>
      <c r="D38" s="164">
        <v>1.68</v>
      </c>
      <c r="E38" s="161" t="s">
        <v>170</v>
      </c>
    </row>
    <row r="39" spans="1:5" ht="16.5" thickBot="1" x14ac:dyDescent="0.3">
      <c r="A39" s="160">
        <v>45567</v>
      </c>
      <c r="B39" s="171" t="s">
        <v>119</v>
      </c>
      <c r="C39" s="161" t="s">
        <v>163</v>
      </c>
      <c r="D39" s="164">
        <v>1.7</v>
      </c>
      <c r="E39" s="161" t="s">
        <v>170</v>
      </c>
    </row>
    <row r="40" spans="1:5" ht="16.5" thickBot="1" x14ac:dyDescent="0.3">
      <c r="A40" s="160">
        <v>45567</v>
      </c>
      <c r="B40" s="171" t="s">
        <v>119</v>
      </c>
      <c r="C40" s="161" t="s">
        <v>164</v>
      </c>
      <c r="D40" s="164">
        <v>1.62</v>
      </c>
      <c r="E40" s="161" t="s">
        <v>170</v>
      </c>
    </row>
    <row r="41" spans="1:5" ht="16.5" thickBot="1" x14ac:dyDescent="0.3">
      <c r="A41" s="160">
        <v>45567</v>
      </c>
      <c r="B41" s="171" t="s">
        <v>119</v>
      </c>
      <c r="C41" s="161" t="s">
        <v>164</v>
      </c>
      <c r="D41" s="164">
        <v>1.61</v>
      </c>
      <c r="E41" s="161" t="s">
        <v>170</v>
      </c>
    </row>
    <row r="42" spans="1:5" ht="16.5" thickBot="1" x14ac:dyDescent="0.3">
      <c r="A42" s="160">
        <v>45567</v>
      </c>
      <c r="B42" s="171" t="s">
        <v>119</v>
      </c>
      <c r="C42" s="161" t="s">
        <v>165</v>
      </c>
      <c r="D42" s="164">
        <v>1.54</v>
      </c>
      <c r="E42" s="161" t="s">
        <v>170</v>
      </c>
    </row>
    <row r="43" spans="1:5" ht="16.5" thickBot="1" x14ac:dyDescent="0.3">
      <c r="A43" s="160">
        <v>45567</v>
      </c>
      <c r="B43" s="171" t="s">
        <v>119</v>
      </c>
      <c r="C43" s="161" t="s">
        <v>164</v>
      </c>
      <c r="D43" s="164">
        <v>1.6</v>
      </c>
      <c r="E43" s="161" t="s">
        <v>170</v>
      </c>
    </row>
    <row r="44" spans="1:5" ht="16.5" thickBot="1" x14ac:dyDescent="0.3">
      <c r="A44" s="160">
        <v>45567</v>
      </c>
      <c r="B44" s="171" t="s">
        <v>119</v>
      </c>
      <c r="C44" s="161" t="s">
        <v>164</v>
      </c>
      <c r="D44" s="164">
        <v>1.53</v>
      </c>
      <c r="E44" s="161" t="s">
        <v>174</v>
      </c>
    </row>
    <row r="45" spans="1:5" ht="16.5" thickBot="1" x14ac:dyDescent="0.3">
      <c r="A45" s="160">
        <v>45567</v>
      </c>
      <c r="B45" s="171" t="s">
        <v>119</v>
      </c>
      <c r="C45" s="161" t="s">
        <v>164</v>
      </c>
      <c r="D45" s="164">
        <v>1.71</v>
      </c>
      <c r="E45" s="161" t="s">
        <v>170</v>
      </c>
    </row>
    <row r="46" spans="1:5" ht="16.5" thickBot="1" x14ac:dyDescent="0.3">
      <c r="A46" s="160">
        <v>45567</v>
      </c>
      <c r="B46" s="171" t="s">
        <v>119</v>
      </c>
      <c r="C46" s="161" t="s">
        <v>163</v>
      </c>
      <c r="D46" s="164">
        <v>1.7</v>
      </c>
      <c r="E46" s="161" t="s">
        <v>170</v>
      </c>
    </row>
    <row r="47" spans="1:5" ht="16.5" thickBot="1" x14ac:dyDescent="0.3">
      <c r="A47" s="160">
        <v>45567</v>
      </c>
      <c r="B47" s="171" t="s">
        <v>119</v>
      </c>
      <c r="C47" s="161" t="s">
        <v>163</v>
      </c>
      <c r="D47" s="164">
        <v>1.7</v>
      </c>
      <c r="E47" s="161" t="s">
        <v>170</v>
      </c>
    </row>
    <row r="48" spans="1:5" ht="16.5" thickBot="1" x14ac:dyDescent="0.3">
      <c r="A48" s="160">
        <v>45567</v>
      </c>
      <c r="B48" s="171" t="s">
        <v>119</v>
      </c>
      <c r="C48" s="161" t="s">
        <v>163</v>
      </c>
      <c r="D48" s="164">
        <v>1.53</v>
      </c>
      <c r="E48" s="161" t="s">
        <v>170</v>
      </c>
    </row>
    <row r="49" spans="1:5" ht="16.5" thickBot="1" x14ac:dyDescent="0.3">
      <c r="A49" s="160">
        <v>45568</v>
      </c>
      <c r="B49" s="171" t="s">
        <v>119</v>
      </c>
      <c r="C49" s="161" t="s">
        <v>167</v>
      </c>
      <c r="D49" s="164">
        <v>1.5</v>
      </c>
      <c r="E49" s="161" t="s">
        <v>170</v>
      </c>
    </row>
    <row r="50" spans="1:5" ht="16.5" thickBot="1" x14ac:dyDescent="0.3">
      <c r="A50" s="160">
        <v>45568</v>
      </c>
      <c r="B50" s="171" t="s">
        <v>119</v>
      </c>
      <c r="C50" s="161" t="s">
        <v>163</v>
      </c>
      <c r="D50" s="164">
        <v>1.53</v>
      </c>
      <c r="E50" s="161" t="s">
        <v>170</v>
      </c>
    </row>
    <row r="51" spans="1:5" ht="16.5" thickBot="1" x14ac:dyDescent="0.3">
      <c r="A51" s="160">
        <v>45568</v>
      </c>
      <c r="B51" s="171" t="s">
        <v>119</v>
      </c>
      <c r="C51" s="161" t="s">
        <v>166</v>
      </c>
      <c r="D51" s="164">
        <v>1.66</v>
      </c>
      <c r="E51" s="161" t="s">
        <v>171</v>
      </c>
    </row>
    <row r="52" spans="1:5" ht="16.5" thickBot="1" x14ac:dyDescent="0.3">
      <c r="A52" s="160">
        <v>45568</v>
      </c>
      <c r="B52" s="171" t="s">
        <v>119</v>
      </c>
      <c r="C52" s="161" t="s">
        <v>163</v>
      </c>
      <c r="D52" s="164">
        <v>1.7</v>
      </c>
      <c r="E52" s="161" t="s">
        <v>174</v>
      </c>
    </row>
    <row r="53" spans="1:5" ht="16.5" thickBot="1" x14ac:dyDescent="0.3">
      <c r="A53" s="160">
        <v>45568</v>
      </c>
      <c r="B53" s="171" t="s">
        <v>119</v>
      </c>
      <c r="C53" s="161" t="s">
        <v>163</v>
      </c>
      <c r="D53" s="164">
        <v>1.53</v>
      </c>
      <c r="E53" s="161" t="s">
        <v>170</v>
      </c>
    </row>
    <row r="54" spans="1:5" ht="16.5" thickBot="1" x14ac:dyDescent="0.3">
      <c r="A54" s="160">
        <v>45568</v>
      </c>
      <c r="B54" s="171" t="s">
        <v>119</v>
      </c>
      <c r="C54" s="161" t="s">
        <v>166</v>
      </c>
      <c r="D54" s="164">
        <v>1.55</v>
      </c>
      <c r="E54" s="161" t="s">
        <v>174</v>
      </c>
    </row>
    <row r="55" spans="1:5" ht="16.5" thickBot="1" x14ac:dyDescent="0.3">
      <c r="A55" s="160">
        <v>45568</v>
      </c>
      <c r="B55" s="171" t="s">
        <v>119</v>
      </c>
      <c r="C55" s="161" t="s">
        <v>164</v>
      </c>
      <c r="D55" s="164">
        <v>1.6</v>
      </c>
      <c r="E55" s="161" t="s">
        <v>170</v>
      </c>
    </row>
    <row r="56" spans="1:5" ht="16.5" thickBot="1" x14ac:dyDescent="0.3">
      <c r="A56" s="160">
        <v>45568</v>
      </c>
      <c r="B56" s="171" t="s">
        <v>119</v>
      </c>
      <c r="C56" s="161" t="s">
        <v>164</v>
      </c>
      <c r="D56" s="164">
        <v>1.67</v>
      </c>
      <c r="E56" s="161" t="s">
        <v>170</v>
      </c>
    </row>
    <row r="57" spans="1:5" ht="16.5" thickBot="1" x14ac:dyDescent="0.3">
      <c r="A57" s="160">
        <v>45568</v>
      </c>
      <c r="B57" s="171" t="s">
        <v>119</v>
      </c>
      <c r="C57" s="161" t="s">
        <v>164</v>
      </c>
      <c r="D57" s="164">
        <v>1.53</v>
      </c>
      <c r="E57" s="161" t="s">
        <v>170</v>
      </c>
    </row>
    <row r="58" spans="1:5" ht="16.5" thickBot="1" x14ac:dyDescent="0.3">
      <c r="A58" s="160">
        <v>45568</v>
      </c>
      <c r="B58" s="171" t="s">
        <v>119</v>
      </c>
      <c r="C58" s="161" t="s">
        <v>164</v>
      </c>
      <c r="D58" s="164">
        <v>1.85</v>
      </c>
      <c r="E58" s="161" t="s">
        <v>170</v>
      </c>
    </row>
    <row r="59" spans="1:5" ht="16.5" thickBot="1" x14ac:dyDescent="0.3">
      <c r="A59" s="160">
        <v>45568</v>
      </c>
      <c r="B59" s="171" t="s">
        <v>119</v>
      </c>
      <c r="C59" s="161" t="s">
        <v>164</v>
      </c>
      <c r="D59" s="164">
        <v>1.59</v>
      </c>
      <c r="E59" s="161" t="s">
        <v>170</v>
      </c>
    </row>
    <row r="60" spans="1:5" ht="16.5" thickBot="1" x14ac:dyDescent="0.3">
      <c r="A60" s="160">
        <v>45568</v>
      </c>
      <c r="B60" s="171" t="s">
        <v>119</v>
      </c>
      <c r="C60" s="161" t="s">
        <v>165</v>
      </c>
      <c r="D60" s="164">
        <v>1.66</v>
      </c>
      <c r="E60" s="161" t="s">
        <v>170</v>
      </c>
    </row>
    <row r="61" spans="1:5" ht="16.5" thickBot="1" x14ac:dyDescent="0.3">
      <c r="A61" s="160">
        <v>45568</v>
      </c>
      <c r="B61" s="171" t="s">
        <v>119</v>
      </c>
      <c r="C61" s="161" t="s">
        <v>163</v>
      </c>
      <c r="D61" s="164">
        <v>1.68</v>
      </c>
      <c r="E61" s="161" t="s">
        <v>170</v>
      </c>
    </row>
    <row r="62" spans="1:5" ht="16.5" thickBot="1" x14ac:dyDescent="0.3">
      <c r="A62" s="160">
        <v>45568</v>
      </c>
      <c r="B62" s="171" t="s">
        <v>119</v>
      </c>
      <c r="C62" s="161" t="s">
        <v>163</v>
      </c>
      <c r="D62" s="164">
        <v>1.7</v>
      </c>
      <c r="E62" s="161" t="s">
        <v>170</v>
      </c>
    </row>
    <row r="63" spans="1:5" ht="16.5" thickBot="1" x14ac:dyDescent="0.3">
      <c r="A63" s="160">
        <v>45568</v>
      </c>
      <c r="B63" s="171" t="s">
        <v>119</v>
      </c>
      <c r="C63" s="161" t="s">
        <v>164</v>
      </c>
      <c r="D63" s="164">
        <v>1.62</v>
      </c>
      <c r="E63" s="161" t="s">
        <v>170</v>
      </c>
    </row>
    <row r="64" spans="1:5" ht="16.5" thickBot="1" x14ac:dyDescent="0.3">
      <c r="A64" s="160">
        <v>45568</v>
      </c>
      <c r="B64" s="171" t="s">
        <v>119</v>
      </c>
      <c r="C64" s="161" t="s">
        <v>164</v>
      </c>
      <c r="D64" s="164">
        <v>1.61</v>
      </c>
      <c r="E64" s="161" t="s">
        <v>170</v>
      </c>
    </row>
    <row r="65" spans="1:5" ht="16.5" thickBot="1" x14ac:dyDescent="0.3">
      <c r="A65" s="160">
        <v>45568</v>
      </c>
      <c r="B65" s="171" t="s">
        <v>119</v>
      </c>
      <c r="C65" s="161" t="s">
        <v>165</v>
      </c>
      <c r="D65" s="164">
        <v>1.54</v>
      </c>
      <c r="E65" s="161" t="s">
        <v>170</v>
      </c>
    </row>
    <row r="66" spans="1:5" ht="16.5" thickBot="1" x14ac:dyDescent="0.3">
      <c r="A66" s="160">
        <v>45568</v>
      </c>
      <c r="B66" s="171" t="s">
        <v>119</v>
      </c>
      <c r="C66" s="161" t="s">
        <v>164</v>
      </c>
      <c r="D66" s="164">
        <v>1.53</v>
      </c>
      <c r="E66" s="161" t="s">
        <v>170</v>
      </c>
    </row>
    <row r="67" spans="1:5" ht="16.5" thickBot="1" x14ac:dyDescent="0.3">
      <c r="A67" s="160">
        <v>45568</v>
      </c>
      <c r="B67" s="171" t="s">
        <v>119</v>
      </c>
      <c r="C67" s="161" t="s">
        <v>164</v>
      </c>
      <c r="D67" s="164">
        <v>1.6</v>
      </c>
      <c r="E67" s="161" t="s">
        <v>170</v>
      </c>
    </row>
    <row r="68" spans="1:5" ht="16.5" thickBot="1" x14ac:dyDescent="0.3">
      <c r="A68" s="160">
        <v>45568</v>
      </c>
      <c r="B68" s="171" t="s">
        <v>119</v>
      </c>
      <c r="C68" s="161" t="s">
        <v>163</v>
      </c>
      <c r="D68" s="164">
        <v>1.7</v>
      </c>
      <c r="E68" s="161" t="s">
        <v>170</v>
      </c>
    </row>
    <row r="69" spans="1:5" ht="16.5" thickBot="1" x14ac:dyDescent="0.3">
      <c r="A69" s="160">
        <v>45568</v>
      </c>
      <c r="B69" s="171" t="s">
        <v>119</v>
      </c>
      <c r="C69" s="161" t="s">
        <v>164</v>
      </c>
      <c r="D69" s="164">
        <v>1.71</v>
      </c>
      <c r="E69" s="161" t="s">
        <v>170</v>
      </c>
    </row>
    <row r="70" spans="1:5" ht="16.5" thickBot="1" x14ac:dyDescent="0.3">
      <c r="A70" s="160">
        <v>45568</v>
      </c>
      <c r="B70" s="171" t="s">
        <v>119</v>
      </c>
      <c r="C70" s="161" t="s">
        <v>166</v>
      </c>
      <c r="D70" s="164">
        <v>1.66</v>
      </c>
      <c r="E70" s="161" t="s">
        <v>171</v>
      </c>
    </row>
    <row r="71" spans="1:5" ht="16.5" thickBot="1" x14ac:dyDescent="0.3">
      <c r="A71" s="160">
        <v>45568</v>
      </c>
      <c r="B71" s="171" t="s">
        <v>119</v>
      </c>
      <c r="C71" s="161" t="s">
        <v>163</v>
      </c>
      <c r="D71" s="164">
        <v>1.53</v>
      </c>
      <c r="E71" s="161" t="s">
        <v>170</v>
      </c>
    </row>
    <row r="72" spans="1:5" ht="16.5" thickBot="1" x14ac:dyDescent="0.3">
      <c r="A72" s="160">
        <v>45569</v>
      </c>
      <c r="B72" s="171" t="s">
        <v>119</v>
      </c>
      <c r="C72" s="161" t="s">
        <v>167</v>
      </c>
      <c r="D72" s="164">
        <v>1.5</v>
      </c>
      <c r="E72" s="161" t="s">
        <v>170</v>
      </c>
    </row>
    <row r="73" spans="1:5" ht="16.5" thickBot="1" x14ac:dyDescent="0.3">
      <c r="A73" s="160">
        <v>45569</v>
      </c>
      <c r="B73" s="171" t="s">
        <v>119</v>
      </c>
      <c r="C73" s="161" t="s">
        <v>163</v>
      </c>
      <c r="D73" s="164">
        <v>1.53</v>
      </c>
      <c r="E73" s="161" t="s">
        <v>174</v>
      </c>
    </row>
    <row r="74" spans="1:5" ht="16.5" thickBot="1" x14ac:dyDescent="0.3">
      <c r="A74" s="160">
        <v>45569</v>
      </c>
      <c r="B74" s="171" t="s">
        <v>119</v>
      </c>
      <c r="C74" s="161" t="s">
        <v>163</v>
      </c>
      <c r="D74" s="164">
        <v>1.7</v>
      </c>
      <c r="E74" s="161" t="s">
        <v>172</v>
      </c>
    </row>
    <row r="75" spans="1:5" ht="16.5" thickBot="1" x14ac:dyDescent="0.3">
      <c r="A75" s="160">
        <v>45569</v>
      </c>
      <c r="B75" s="171" t="s">
        <v>119</v>
      </c>
      <c r="C75" s="161" t="s">
        <v>163</v>
      </c>
      <c r="D75" s="164">
        <v>1.53</v>
      </c>
      <c r="E75" s="161" t="s">
        <v>170</v>
      </c>
    </row>
    <row r="76" spans="1:5" ht="16.5" thickBot="1" x14ac:dyDescent="0.3">
      <c r="A76" s="160">
        <v>45569</v>
      </c>
      <c r="B76" s="171" t="s">
        <v>119</v>
      </c>
      <c r="C76" s="161" t="s">
        <v>166</v>
      </c>
      <c r="D76" s="164">
        <v>1.55</v>
      </c>
      <c r="E76" s="161" t="s">
        <v>170</v>
      </c>
    </row>
    <row r="77" spans="1:5" ht="16.5" thickBot="1" x14ac:dyDescent="0.3">
      <c r="A77" s="160">
        <v>45569</v>
      </c>
      <c r="B77" s="171" t="s">
        <v>119</v>
      </c>
      <c r="C77" s="161" t="s">
        <v>164</v>
      </c>
      <c r="D77" s="164">
        <v>1.6</v>
      </c>
      <c r="E77" s="161" t="s">
        <v>170</v>
      </c>
    </row>
    <row r="78" spans="1:5" ht="16.5" thickBot="1" x14ac:dyDescent="0.3">
      <c r="A78" s="160">
        <v>45569</v>
      </c>
      <c r="B78" s="171" t="s">
        <v>119</v>
      </c>
      <c r="C78" s="161" t="s">
        <v>164</v>
      </c>
      <c r="D78" s="164">
        <v>1.67</v>
      </c>
      <c r="E78" s="161" t="s">
        <v>170</v>
      </c>
    </row>
    <row r="79" spans="1:5" ht="16.5" thickBot="1" x14ac:dyDescent="0.3">
      <c r="A79" s="160">
        <v>45569</v>
      </c>
      <c r="B79" s="171" t="s">
        <v>119</v>
      </c>
      <c r="C79" s="161" t="s">
        <v>164</v>
      </c>
      <c r="D79" s="164">
        <v>1.53</v>
      </c>
      <c r="E79" s="161" t="s">
        <v>170</v>
      </c>
    </row>
    <row r="80" spans="1:5" ht="16.5" thickBot="1" x14ac:dyDescent="0.3">
      <c r="A80" s="160">
        <v>45569</v>
      </c>
      <c r="B80" s="171" t="s">
        <v>119</v>
      </c>
      <c r="C80" s="161" t="s">
        <v>164</v>
      </c>
      <c r="D80" s="164">
        <v>1.85</v>
      </c>
      <c r="E80" s="161" t="s">
        <v>170</v>
      </c>
    </row>
    <row r="81" spans="1:5" ht="16.5" thickBot="1" x14ac:dyDescent="0.3">
      <c r="A81" s="160">
        <v>45569</v>
      </c>
      <c r="B81" s="171" t="s">
        <v>119</v>
      </c>
      <c r="C81" s="161" t="s">
        <v>166</v>
      </c>
      <c r="D81" s="164">
        <v>1.55</v>
      </c>
      <c r="E81" s="161" t="s">
        <v>170</v>
      </c>
    </row>
    <row r="82" spans="1:5" ht="16.5" thickBot="1" x14ac:dyDescent="0.3">
      <c r="A82" s="160">
        <v>45569</v>
      </c>
      <c r="B82" s="171" t="s">
        <v>119</v>
      </c>
      <c r="C82" s="161" t="s">
        <v>164</v>
      </c>
      <c r="D82" s="164">
        <v>1.59</v>
      </c>
      <c r="E82" s="161" t="s">
        <v>170</v>
      </c>
    </row>
    <row r="83" spans="1:5" ht="16.5" thickBot="1" x14ac:dyDescent="0.3">
      <c r="A83" s="160">
        <v>45569</v>
      </c>
      <c r="B83" s="171" t="s">
        <v>119</v>
      </c>
      <c r="C83" s="161" t="s">
        <v>163</v>
      </c>
      <c r="D83" s="164">
        <v>1.7</v>
      </c>
      <c r="E83" s="161" t="s">
        <v>170</v>
      </c>
    </row>
    <row r="84" spans="1:5" ht="16.5" thickBot="1" x14ac:dyDescent="0.3">
      <c r="A84" s="160">
        <v>45569</v>
      </c>
      <c r="B84" s="171" t="s">
        <v>119</v>
      </c>
      <c r="C84" s="161" t="s">
        <v>164</v>
      </c>
      <c r="D84" s="164">
        <v>1.62</v>
      </c>
      <c r="E84" s="161" t="s">
        <v>170</v>
      </c>
    </row>
    <row r="85" spans="1:5" ht="16.5" thickBot="1" x14ac:dyDescent="0.3">
      <c r="A85" s="160">
        <v>45569</v>
      </c>
      <c r="B85" s="171" t="s">
        <v>119</v>
      </c>
      <c r="C85" s="161" t="s">
        <v>165</v>
      </c>
      <c r="D85" s="164">
        <v>1.54</v>
      </c>
      <c r="E85" s="161" t="s">
        <v>170</v>
      </c>
    </row>
    <row r="86" spans="1:5" ht="16.5" thickBot="1" x14ac:dyDescent="0.3">
      <c r="A86" s="160">
        <v>45569</v>
      </c>
      <c r="B86" s="171" t="s">
        <v>119</v>
      </c>
      <c r="C86" s="161" t="s">
        <v>164</v>
      </c>
      <c r="D86" s="164">
        <v>1.61</v>
      </c>
      <c r="E86" s="161" t="s">
        <v>170</v>
      </c>
    </row>
    <row r="87" spans="1:5" ht="16.5" thickBot="1" x14ac:dyDescent="0.3">
      <c r="A87" s="160">
        <v>45569</v>
      </c>
      <c r="B87" s="171" t="s">
        <v>119</v>
      </c>
      <c r="C87" s="161" t="s">
        <v>164</v>
      </c>
      <c r="D87" s="164">
        <v>1.53</v>
      </c>
      <c r="E87" s="161" t="s">
        <v>170</v>
      </c>
    </row>
    <row r="88" spans="1:5" ht="16.5" thickBot="1" x14ac:dyDescent="0.3">
      <c r="A88" s="160">
        <v>45569</v>
      </c>
      <c r="B88" s="171" t="s">
        <v>119</v>
      </c>
      <c r="C88" s="161" t="s">
        <v>164</v>
      </c>
      <c r="D88" s="164">
        <v>1.6</v>
      </c>
      <c r="E88" s="161" t="s">
        <v>170</v>
      </c>
    </row>
    <row r="89" spans="1:5" ht="16.5" thickBot="1" x14ac:dyDescent="0.3">
      <c r="A89" s="160">
        <v>45569</v>
      </c>
      <c r="B89" s="171" t="s">
        <v>119</v>
      </c>
      <c r="C89" s="161" t="s">
        <v>163</v>
      </c>
      <c r="D89" s="164">
        <v>1.62</v>
      </c>
      <c r="E89" s="161" t="s">
        <v>170</v>
      </c>
    </row>
    <row r="90" spans="1:5" ht="16.5" thickBot="1" x14ac:dyDescent="0.3">
      <c r="A90" s="160">
        <v>45569</v>
      </c>
      <c r="B90" s="171" t="s">
        <v>119</v>
      </c>
      <c r="C90" s="161" t="s">
        <v>164</v>
      </c>
      <c r="D90" s="164">
        <v>1.71</v>
      </c>
      <c r="E90" s="161" t="s">
        <v>170</v>
      </c>
    </row>
    <row r="91" spans="1:5" ht="16.5" thickBot="1" x14ac:dyDescent="0.3">
      <c r="A91" s="160">
        <v>45570</v>
      </c>
      <c r="B91" s="171" t="s">
        <v>119</v>
      </c>
      <c r="C91" s="161" t="s">
        <v>163</v>
      </c>
      <c r="D91" s="164">
        <v>1.53</v>
      </c>
      <c r="E91" s="161" t="s">
        <v>174</v>
      </c>
    </row>
    <row r="92" spans="1:5" ht="16.5" thickBot="1" x14ac:dyDescent="0.3">
      <c r="A92" s="160">
        <v>45570</v>
      </c>
      <c r="B92" s="171" t="s">
        <v>119</v>
      </c>
      <c r="C92" s="161" t="s">
        <v>163</v>
      </c>
      <c r="D92" s="164">
        <v>1.68</v>
      </c>
      <c r="E92" s="161" t="s">
        <v>170</v>
      </c>
    </row>
    <row r="93" spans="1:5" ht="16.5" thickBot="1" x14ac:dyDescent="0.3">
      <c r="A93" s="160">
        <v>45570</v>
      </c>
      <c r="B93" s="171" t="s">
        <v>119</v>
      </c>
      <c r="C93" s="161" t="s">
        <v>163</v>
      </c>
      <c r="D93" s="164">
        <v>1.68</v>
      </c>
      <c r="E93" s="161" t="s">
        <v>170</v>
      </c>
    </row>
    <row r="94" spans="1:5" ht="16.5" thickBot="1" x14ac:dyDescent="0.3">
      <c r="A94" s="160">
        <v>45570</v>
      </c>
      <c r="B94" s="171" t="s">
        <v>119</v>
      </c>
      <c r="C94" s="161" t="s">
        <v>163</v>
      </c>
      <c r="D94" s="164">
        <v>1.7</v>
      </c>
      <c r="E94" s="161" t="s">
        <v>172</v>
      </c>
    </row>
    <row r="95" spans="1:5" ht="16.5" thickBot="1" x14ac:dyDescent="0.3">
      <c r="A95" s="160">
        <v>45570</v>
      </c>
      <c r="B95" s="171" t="s">
        <v>119</v>
      </c>
      <c r="C95" s="161" t="s">
        <v>166</v>
      </c>
      <c r="D95" s="164">
        <v>1.55</v>
      </c>
      <c r="E95" s="161" t="s">
        <v>170</v>
      </c>
    </row>
    <row r="96" spans="1:5" ht="16.5" thickBot="1" x14ac:dyDescent="0.3">
      <c r="A96" s="160">
        <v>45570</v>
      </c>
      <c r="B96" s="171" t="s">
        <v>119</v>
      </c>
      <c r="C96" s="161" t="s">
        <v>163</v>
      </c>
      <c r="D96" s="164">
        <v>1.7</v>
      </c>
      <c r="E96" s="161" t="s">
        <v>170</v>
      </c>
    </row>
    <row r="97" spans="1:5" ht="16.5" thickBot="1" x14ac:dyDescent="0.3">
      <c r="A97" s="160">
        <v>45570</v>
      </c>
      <c r="B97" s="171" t="s">
        <v>119</v>
      </c>
      <c r="C97" s="161" t="s">
        <v>163</v>
      </c>
      <c r="D97" s="164">
        <v>1.62</v>
      </c>
      <c r="E97" s="161" t="s">
        <v>170</v>
      </c>
    </row>
    <row r="98" spans="1:5" ht="16.5" thickBot="1" x14ac:dyDescent="0.3">
      <c r="A98" s="160">
        <v>45571</v>
      </c>
      <c r="B98" s="171" t="s">
        <v>119</v>
      </c>
      <c r="C98" s="161" t="s">
        <v>163</v>
      </c>
      <c r="D98" s="164">
        <v>1.68</v>
      </c>
      <c r="E98" s="161" t="s">
        <v>170</v>
      </c>
    </row>
    <row r="99" spans="1:5" ht="16.5" thickBot="1" x14ac:dyDescent="0.3">
      <c r="A99" s="160">
        <v>45571</v>
      </c>
      <c r="B99" s="171" t="s">
        <v>119</v>
      </c>
      <c r="C99" s="161" t="s">
        <v>163</v>
      </c>
      <c r="D99" s="164">
        <v>1.68</v>
      </c>
      <c r="E99" s="161" t="s">
        <v>170</v>
      </c>
    </row>
    <row r="100" spans="1:5" ht="16.5" thickBot="1" x14ac:dyDescent="0.3">
      <c r="A100" s="160">
        <v>45571</v>
      </c>
      <c r="B100" s="171" t="s">
        <v>119</v>
      </c>
      <c r="C100" s="161" t="s">
        <v>163</v>
      </c>
      <c r="D100" s="164">
        <v>1.53</v>
      </c>
      <c r="E100" s="161" t="s">
        <v>174</v>
      </c>
    </row>
    <row r="101" spans="1:5" ht="16.5" thickBot="1" x14ac:dyDescent="0.3">
      <c r="A101" s="160">
        <v>45571</v>
      </c>
      <c r="B101" s="171" t="s">
        <v>119</v>
      </c>
      <c r="C101" s="161" t="s">
        <v>163</v>
      </c>
      <c r="D101" s="164">
        <v>1.53</v>
      </c>
      <c r="E101" s="161" t="s">
        <v>174</v>
      </c>
    </row>
    <row r="102" spans="1:5" ht="16.5" thickBot="1" x14ac:dyDescent="0.3">
      <c r="A102" s="160">
        <v>45571</v>
      </c>
      <c r="B102" s="171" t="s">
        <v>119</v>
      </c>
      <c r="C102" s="161" t="s">
        <v>166</v>
      </c>
      <c r="D102" s="164">
        <v>1.55</v>
      </c>
      <c r="E102" s="161" t="s">
        <v>170</v>
      </c>
    </row>
    <row r="103" spans="1:5" ht="16.5" thickBot="1" x14ac:dyDescent="0.3">
      <c r="A103" s="160">
        <v>45571</v>
      </c>
      <c r="B103" s="171" t="s">
        <v>119</v>
      </c>
      <c r="C103" s="161" t="s">
        <v>163</v>
      </c>
      <c r="D103" s="164">
        <v>1.68</v>
      </c>
      <c r="E103" s="161" t="s">
        <v>170</v>
      </c>
    </row>
    <row r="104" spans="1:5" ht="16.5" thickBot="1" x14ac:dyDescent="0.3">
      <c r="A104" s="160">
        <v>45571</v>
      </c>
      <c r="B104" s="171" t="s">
        <v>119</v>
      </c>
      <c r="C104" s="161" t="s">
        <v>163</v>
      </c>
      <c r="D104" s="164">
        <v>1.62</v>
      </c>
      <c r="E104" s="161" t="s">
        <v>170</v>
      </c>
    </row>
    <row r="105" spans="1:5" ht="16.5" thickBot="1" x14ac:dyDescent="0.3">
      <c r="A105" s="160">
        <v>45572</v>
      </c>
      <c r="B105" s="171" t="s">
        <v>119</v>
      </c>
      <c r="C105" s="161" t="s">
        <v>163</v>
      </c>
      <c r="D105" s="164">
        <v>1.68</v>
      </c>
      <c r="E105" s="161" t="s">
        <v>170</v>
      </c>
    </row>
    <row r="106" spans="1:5" ht="16.5" thickBot="1" x14ac:dyDescent="0.3">
      <c r="A106" s="160">
        <v>45572</v>
      </c>
      <c r="B106" s="171" t="s">
        <v>119</v>
      </c>
      <c r="C106" s="161" t="s">
        <v>166</v>
      </c>
      <c r="D106" s="164">
        <v>1.55</v>
      </c>
      <c r="E106" s="161" t="s">
        <v>174</v>
      </c>
    </row>
    <row r="107" spans="1:5" ht="16.5" thickBot="1" x14ac:dyDescent="0.3">
      <c r="A107" s="160">
        <v>45572</v>
      </c>
      <c r="B107" s="171" t="s">
        <v>119</v>
      </c>
      <c r="C107" s="161" t="s">
        <v>164</v>
      </c>
      <c r="D107" s="164">
        <v>1.77</v>
      </c>
      <c r="E107" s="161" t="s">
        <v>170</v>
      </c>
    </row>
    <row r="108" spans="1:5" ht="16.5" thickBot="1" x14ac:dyDescent="0.3">
      <c r="A108" s="160">
        <v>45572</v>
      </c>
      <c r="B108" s="171" t="s">
        <v>119</v>
      </c>
      <c r="C108" s="161" t="s">
        <v>164</v>
      </c>
      <c r="D108" s="164">
        <v>1.67</v>
      </c>
      <c r="E108" s="161" t="s">
        <v>170</v>
      </c>
    </row>
    <row r="109" spans="1:5" ht="16.5" thickBot="1" x14ac:dyDescent="0.3">
      <c r="A109" s="160">
        <v>45572</v>
      </c>
      <c r="B109" s="171" t="s">
        <v>119</v>
      </c>
      <c r="C109" s="161" t="s">
        <v>164</v>
      </c>
      <c r="D109" s="164">
        <v>1.6</v>
      </c>
      <c r="E109" s="161" t="s">
        <v>170</v>
      </c>
    </row>
    <row r="110" spans="1:5" ht="16.5" thickBot="1" x14ac:dyDescent="0.3">
      <c r="A110" s="160">
        <v>45572</v>
      </c>
      <c r="B110" s="171" t="s">
        <v>119</v>
      </c>
      <c r="C110" s="161" t="s">
        <v>164</v>
      </c>
      <c r="D110" s="164">
        <v>1.61</v>
      </c>
      <c r="E110" s="161" t="s">
        <v>170</v>
      </c>
    </row>
    <row r="111" spans="1:5" ht="16.5" thickBot="1" x14ac:dyDescent="0.3">
      <c r="A111" s="160">
        <v>45572</v>
      </c>
      <c r="B111" s="171" t="s">
        <v>119</v>
      </c>
      <c r="C111" s="161" t="s">
        <v>164</v>
      </c>
      <c r="D111" s="164">
        <v>1.62</v>
      </c>
      <c r="E111" s="161" t="s">
        <v>170</v>
      </c>
    </row>
    <row r="112" spans="1:5" ht="16.5" thickBot="1" x14ac:dyDescent="0.3">
      <c r="A112" s="160">
        <v>45572</v>
      </c>
      <c r="B112" s="171" t="s">
        <v>119</v>
      </c>
      <c r="C112" s="161" t="s">
        <v>164</v>
      </c>
      <c r="D112" s="164">
        <v>1.6</v>
      </c>
      <c r="E112" s="161" t="s">
        <v>170</v>
      </c>
    </row>
    <row r="113" spans="1:5" ht="16.5" thickBot="1" x14ac:dyDescent="0.3">
      <c r="A113" s="160">
        <v>45572</v>
      </c>
      <c r="B113" s="171" t="s">
        <v>119</v>
      </c>
      <c r="C113" s="161" t="s">
        <v>164</v>
      </c>
      <c r="D113" s="164">
        <v>1.71</v>
      </c>
      <c r="E113" s="161" t="s">
        <v>170</v>
      </c>
    </row>
    <row r="114" spans="1:5" ht="16.5" thickBot="1" x14ac:dyDescent="0.3">
      <c r="A114" s="160">
        <v>45572</v>
      </c>
      <c r="B114" s="171" t="s">
        <v>119</v>
      </c>
      <c r="C114" s="161" t="s">
        <v>164</v>
      </c>
      <c r="D114" s="164">
        <v>1.53</v>
      </c>
      <c r="E114" s="161" t="s">
        <v>170</v>
      </c>
    </row>
    <row r="115" spans="1:5" ht="16.5" thickBot="1" x14ac:dyDescent="0.3">
      <c r="A115" s="160">
        <v>45572</v>
      </c>
      <c r="B115" s="171" t="s">
        <v>119</v>
      </c>
      <c r="C115" s="161" t="s">
        <v>164</v>
      </c>
      <c r="D115" s="164">
        <v>1.53</v>
      </c>
      <c r="E115" s="161" t="s">
        <v>170</v>
      </c>
    </row>
    <row r="116" spans="1:5" ht="16.5" thickBot="1" x14ac:dyDescent="0.3">
      <c r="A116" s="160">
        <v>45572</v>
      </c>
      <c r="B116" s="171" t="s">
        <v>119</v>
      </c>
      <c r="C116" s="161" t="s">
        <v>164</v>
      </c>
      <c r="D116" s="164">
        <v>1.85</v>
      </c>
      <c r="E116" s="161" t="s">
        <v>170</v>
      </c>
    </row>
    <row r="117" spans="1:5" ht="16.5" thickBot="1" x14ac:dyDescent="0.3">
      <c r="A117" s="160">
        <v>45572</v>
      </c>
      <c r="B117" s="171" t="s">
        <v>119</v>
      </c>
      <c r="C117" s="161" t="s">
        <v>167</v>
      </c>
      <c r="D117" s="164">
        <v>1.98</v>
      </c>
      <c r="E117" s="161" t="s">
        <v>171</v>
      </c>
    </row>
    <row r="118" spans="1:5" ht="16.5" thickBot="1" x14ac:dyDescent="0.3">
      <c r="A118" s="160">
        <v>45572</v>
      </c>
      <c r="B118" s="171" t="s">
        <v>119</v>
      </c>
      <c r="C118" s="161" t="s">
        <v>164</v>
      </c>
      <c r="D118" s="164">
        <v>1.59</v>
      </c>
      <c r="E118" s="161" t="s">
        <v>170</v>
      </c>
    </row>
    <row r="119" spans="1:5" ht="16.5" thickBot="1" x14ac:dyDescent="0.3">
      <c r="A119" s="160">
        <v>45572</v>
      </c>
      <c r="B119" s="171" t="s">
        <v>119</v>
      </c>
      <c r="C119" s="161" t="s">
        <v>165</v>
      </c>
      <c r="D119" s="164">
        <v>1.66</v>
      </c>
      <c r="E119" s="161" t="s">
        <v>170</v>
      </c>
    </row>
    <row r="120" spans="1:5" ht="16.5" thickBot="1" x14ac:dyDescent="0.3">
      <c r="A120" s="160">
        <v>45572</v>
      </c>
      <c r="B120" s="171" t="s">
        <v>119</v>
      </c>
      <c r="C120" s="161" t="s">
        <v>163</v>
      </c>
      <c r="D120" s="164">
        <v>1.7</v>
      </c>
      <c r="E120" s="161" t="s">
        <v>170</v>
      </c>
    </row>
    <row r="121" spans="1:5" ht="16.5" thickBot="1" x14ac:dyDescent="0.3">
      <c r="A121" s="160">
        <v>45572</v>
      </c>
      <c r="B121" s="171" t="s">
        <v>119</v>
      </c>
      <c r="C121" s="161" t="s">
        <v>164</v>
      </c>
      <c r="D121" s="164">
        <v>1.71</v>
      </c>
      <c r="E121" s="161" t="s">
        <v>174</v>
      </c>
    </row>
    <row r="122" spans="1:5" ht="16.5" thickBot="1" x14ac:dyDescent="0.3">
      <c r="A122" s="160">
        <v>45572</v>
      </c>
      <c r="B122" s="171" t="s">
        <v>119</v>
      </c>
      <c r="C122" s="161" t="s">
        <v>163</v>
      </c>
      <c r="D122" s="164">
        <v>1.53</v>
      </c>
      <c r="E122" s="161" t="s">
        <v>170</v>
      </c>
    </row>
    <row r="123" spans="1:5" ht="16.5" thickBot="1" x14ac:dyDescent="0.3">
      <c r="A123" s="160">
        <v>45572</v>
      </c>
      <c r="B123" s="171" t="s">
        <v>119</v>
      </c>
      <c r="C123" s="161" t="s">
        <v>163</v>
      </c>
      <c r="D123" s="164">
        <v>1.7</v>
      </c>
      <c r="E123" s="161" t="s">
        <v>170</v>
      </c>
    </row>
    <row r="124" spans="1:5" ht="16.5" thickBot="1" x14ac:dyDescent="0.3">
      <c r="A124" s="160">
        <v>45572</v>
      </c>
      <c r="B124" s="171" t="s">
        <v>119</v>
      </c>
      <c r="C124" s="161" t="s">
        <v>163</v>
      </c>
      <c r="D124" s="164">
        <v>1.68</v>
      </c>
      <c r="E124" s="161" t="s">
        <v>170</v>
      </c>
    </row>
    <row r="125" spans="1:5" ht="16.5" thickBot="1" x14ac:dyDescent="0.3">
      <c r="A125" s="160">
        <v>45573</v>
      </c>
      <c r="B125" s="171" t="s">
        <v>119</v>
      </c>
      <c r="C125" s="161" t="s">
        <v>163</v>
      </c>
      <c r="D125" s="164">
        <v>1.53</v>
      </c>
      <c r="E125" s="161" t="s">
        <v>170</v>
      </c>
    </row>
    <row r="126" spans="1:5" ht="16.5" thickBot="1" x14ac:dyDescent="0.3">
      <c r="A126" s="160">
        <v>45573</v>
      </c>
      <c r="B126" s="171" t="s">
        <v>119</v>
      </c>
      <c r="C126" s="161" t="s">
        <v>164</v>
      </c>
      <c r="D126" s="164">
        <v>1.77</v>
      </c>
      <c r="E126" s="161" t="s">
        <v>170</v>
      </c>
    </row>
    <row r="127" spans="1:5" ht="16.5" thickBot="1" x14ac:dyDescent="0.3">
      <c r="A127" s="160">
        <v>45573</v>
      </c>
      <c r="B127" s="171" t="s">
        <v>119</v>
      </c>
      <c r="C127" s="161" t="s">
        <v>166</v>
      </c>
      <c r="D127" s="164">
        <v>1.55</v>
      </c>
      <c r="E127" s="161" t="s">
        <v>170</v>
      </c>
    </row>
    <row r="128" spans="1:5" ht="16.5" thickBot="1" x14ac:dyDescent="0.3">
      <c r="A128" s="160">
        <v>45573</v>
      </c>
      <c r="B128" s="171" t="s">
        <v>119</v>
      </c>
      <c r="C128" s="161" t="s">
        <v>167</v>
      </c>
      <c r="D128" s="164">
        <v>1.98</v>
      </c>
      <c r="E128" s="161" t="s">
        <v>171</v>
      </c>
    </row>
    <row r="129" spans="1:5" ht="16.5" thickBot="1" x14ac:dyDescent="0.3">
      <c r="A129" s="160">
        <v>45573</v>
      </c>
      <c r="B129" s="171" t="s">
        <v>119</v>
      </c>
      <c r="C129" s="161" t="s">
        <v>164</v>
      </c>
      <c r="D129" s="164">
        <v>1.67</v>
      </c>
      <c r="E129" s="161" t="s">
        <v>170</v>
      </c>
    </row>
    <row r="130" spans="1:5" ht="16.5" thickBot="1" x14ac:dyDescent="0.3">
      <c r="A130" s="160">
        <v>45573</v>
      </c>
      <c r="B130" s="171" t="s">
        <v>119</v>
      </c>
      <c r="C130" s="161" t="s">
        <v>164</v>
      </c>
      <c r="D130" s="164">
        <v>1.6</v>
      </c>
      <c r="E130" s="161" t="s">
        <v>170</v>
      </c>
    </row>
    <row r="131" spans="1:5" ht="16.5" thickBot="1" x14ac:dyDescent="0.3">
      <c r="A131" s="160">
        <v>45573</v>
      </c>
      <c r="B131" s="171" t="s">
        <v>119</v>
      </c>
      <c r="C131" s="161" t="s">
        <v>163</v>
      </c>
      <c r="D131" s="164">
        <v>1.7</v>
      </c>
      <c r="E131" s="161" t="s">
        <v>170</v>
      </c>
    </row>
    <row r="132" spans="1:5" ht="16.5" thickBot="1" x14ac:dyDescent="0.3">
      <c r="A132" s="160">
        <v>45573</v>
      </c>
      <c r="B132" s="171" t="s">
        <v>119</v>
      </c>
      <c r="C132" s="161" t="s">
        <v>164</v>
      </c>
      <c r="D132" s="164">
        <v>1.62</v>
      </c>
      <c r="E132" s="161" t="s">
        <v>170</v>
      </c>
    </row>
    <row r="133" spans="1:5" ht="16.5" thickBot="1" x14ac:dyDescent="0.3">
      <c r="A133" s="160">
        <v>45573</v>
      </c>
      <c r="B133" s="171" t="s">
        <v>119</v>
      </c>
      <c r="C133" s="161" t="s">
        <v>164</v>
      </c>
      <c r="D133" s="164">
        <v>1.61</v>
      </c>
      <c r="E133" s="161" t="s">
        <v>170</v>
      </c>
    </row>
    <row r="134" spans="1:5" ht="16.5" thickBot="1" x14ac:dyDescent="0.3">
      <c r="A134" s="160">
        <v>45573</v>
      </c>
      <c r="B134" s="171" t="s">
        <v>119</v>
      </c>
      <c r="C134" s="161" t="s">
        <v>164</v>
      </c>
      <c r="D134" s="164">
        <v>1.53</v>
      </c>
      <c r="E134" s="161" t="s">
        <v>170</v>
      </c>
    </row>
    <row r="135" spans="1:5" ht="16.5" thickBot="1" x14ac:dyDescent="0.3">
      <c r="A135" s="160">
        <v>45573</v>
      </c>
      <c r="B135" s="171" t="s">
        <v>119</v>
      </c>
      <c r="C135" s="161" t="s">
        <v>164</v>
      </c>
      <c r="D135" s="164">
        <v>1.71</v>
      </c>
      <c r="E135" s="161" t="s">
        <v>170</v>
      </c>
    </row>
    <row r="136" spans="1:5" ht="16.5" thickBot="1" x14ac:dyDescent="0.3">
      <c r="A136" s="160">
        <v>45573</v>
      </c>
      <c r="B136" s="171" t="s">
        <v>119</v>
      </c>
      <c r="C136" s="161" t="s">
        <v>164</v>
      </c>
      <c r="D136" s="164">
        <v>1.6</v>
      </c>
      <c r="E136" s="161" t="s">
        <v>170</v>
      </c>
    </row>
    <row r="137" spans="1:5" ht="16.5" thickBot="1" x14ac:dyDescent="0.3">
      <c r="A137" s="160">
        <v>45573</v>
      </c>
      <c r="B137" s="171" t="s">
        <v>119</v>
      </c>
      <c r="C137" s="161" t="s">
        <v>164</v>
      </c>
      <c r="D137" s="164">
        <v>1.53</v>
      </c>
      <c r="E137" s="161" t="s">
        <v>170</v>
      </c>
    </row>
    <row r="138" spans="1:5" ht="16.5" thickBot="1" x14ac:dyDescent="0.3">
      <c r="A138" s="160">
        <v>45573</v>
      </c>
      <c r="B138" s="171" t="s">
        <v>119</v>
      </c>
      <c r="C138" s="161" t="s">
        <v>164</v>
      </c>
      <c r="D138" s="164">
        <v>1.85</v>
      </c>
      <c r="E138" s="161" t="s">
        <v>170</v>
      </c>
    </row>
    <row r="139" spans="1:5" ht="16.5" thickBot="1" x14ac:dyDescent="0.3">
      <c r="A139" s="160">
        <v>45573</v>
      </c>
      <c r="B139" s="171" t="s">
        <v>119</v>
      </c>
      <c r="C139" s="161" t="s">
        <v>164</v>
      </c>
      <c r="D139" s="164">
        <v>1.59</v>
      </c>
      <c r="E139" s="161" t="s">
        <v>170</v>
      </c>
    </row>
    <row r="140" spans="1:5" ht="16.5" thickBot="1" x14ac:dyDescent="0.3">
      <c r="A140" s="160">
        <v>45573</v>
      </c>
      <c r="B140" s="171" t="s">
        <v>119</v>
      </c>
      <c r="C140" s="161" t="s">
        <v>165</v>
      </c>
      <c r="D140" s="164">
        <v>1.66</v>
      </c>
      <c r="E140" s="161" t="s">
        <v>170</v>
      </c>
    </row>
    <row r="141" spans="1:5" ht="16.5" thickBot="1" x14ac:dyDescent="0.3">
      <c r="A141" s="160">
        <v>45573</v>
      </c>
      <c r="B141" s="171" t="s">
        <v>119</v>
      </c>
      <c r="C141" s="161" t="s">
        <v>164</v>
      </c>
      <c r="D141" s="164">
        <v>1.71</v>
      </c>
      <c r="E141" s="161" t="s">
        <v>170</v>
      </c>
    </row>
    <row r="142" spans="1:5" ht="16.5" thickBot="1" x14ac:dyDescent="0.3">
      <c r="A142" s="160">
        <v>45573</v>
      </c>
      <c r="B142" s="171" t="s">
        <v>119</v>
      </c>
      <c r="C142" s="161" t="s">
        <v>163</v>
      </c>
      <c r="D142" s="164">
        <v>1.7</v>
      </c>
      <c r="E142" s="161" t="s">
        <v>170</v>
      </c>
    </row>
    <row r="143" spans="1:5" ht="16.5" thickBot="1" x14ac:dyDescent="0.3">
      <c r="A143" s="160">
        <v>45573</v>
      </c>
      <c r="B143" s="171" t="s">
        <v>119</v>
      </c>
      <c r="C143" s="161" t="s">
        <v>163</v>
      </c>
      <c r="D143" s="164">
        <v>1.7</v>
      </c>
      <c r="E143" s="161" t="s">
        <v>170</v>
      </c>
    </row>
    <row r="144" spans="1:5" ht="16.5" thickBot="1" x14ac:dyDescent="0.3">
      <c r="A144" s="160">
        <v>45573</v>
      </c>
      <c r="B144" s="171" t="s">
        <v>119</v>
      </c>
      <c r="C144" s="161" t="s">
        <v>163</v>
      </c>
      <c r="D144" s="164">
        <v>1.68</v>
      </c>
      <c r="E144" s="161" t="s">
        <v>170</v>
      </c>
    </row>
    <row r="145" spans="1:5" ht="16.5" thickBot="1" x14ac:dyDescent="0.3">
      <c r="A145" s="160">
        <v>45574</v>
      </c>
      <c r="B145" s="171" t="s">
        <v>119</v>
      </c>
      <c r="C145" s="161" t="s">
        <v>164</v>
      </c>
      <c r="D145" s="164">
        <v>1.77</v>
      </c>
      <c r="E145" s="161" t="s">
        <v>170</v>
      </c>
    </row>
    <row r="146" spans="1:5" ht="16.5" thickBot="1" x14ac:dyDescent="0.3">
      <c r="A146" s="160">
        <v>45574</v>
      </c>
      <c r="B146" s="171" t="s">
        <v>119</v>
      </c>
      <c r="C146" s="161" t="s">
        <v>166</v>
      </c>
      <c r="D146" s="164">
        <v>1.55</v>
      </c>
      <c r="E146" s="161" t="s">
        <v>174</v>
      </c>
    </row>
    <row r="147" spans="1:5" ht="16.5" thickBot="1" x14ac:dyDescent="0.3">
      <c r="A147" s="160">
        <v>45574</v>
      </c>
      <c r="B147" s="171" t="s">
        <v>119</v>
      </c>
      <c r="C147" s="161" t="s">
        <v>163</v>
      </c>
      <c r="D147" s="164">
        <v>1.68</v>
      </c>
      <c r="E147" s="161" t="s">
        <v>174</v>
      </c>
    </row>
    <row r="148" spans="1:5" ht="16.5" thickBot="1" x14ac:dyDescent="0.3">
      <c r="A148" s="160">
        <v>45574</v>
      </c>
      <c r="B148" s="171" t="s">
        <v>119</v>
      </c>
      <c r="C148" s="161" t="s">
        <v>164</v>
      </c>
      <c r="D148" s="164">
        <v>1.6</v>
      </c>
      <c r="E148" s="161" t="s">
        <v>170</v>
      </c>
    </row>
    <row r="149" spans="1:5" ht="16.5" thickBot="1" x14ac:dyDescent="0.3">
      <c r="A149" s="160">
        <v>45574</v>
      </c>
      <c r="B149" s="171" t="s">
        <v>119</v>
      </c>
      <c r="C149" s="161" t="s">
        <v>164</v>
      </c>
      <c r="D149" s="164">
        <v>1.67</v>
      </c>
      <c r="E149" s="161" t="s">
        <v>170</v>
      </c>
    </row>
    <row r="150" spans="1:5" ht="16.5" thickBot="1" x14ac:dyDescent="0.3">
      <c r="A150" s="160">
        <v>45574</v>
      </c>
      <c r="B150" s="171" t="s">
        <v>119</v>
      </c>
      <c r="C150" s="161" t="s">
        <v>164</v>
      </c>
      <c r="D150" s="164">
        <v>1.53</v>
      </c>
      <c r="E150" s="161" t="s">
        <v>170</v>
      </c>
    </row>
    <row r="151" spans="1:5" ht="16.5" thickBot="1" x14ac:dyDescent="0.3">
      <c r="A151" s="160">
        <v>45574</v>
      </c>
      <c r="B151" s="171" t="s">
        <v>119</v>
      </c>
      <c r="C151" s="161" t="s">
        <v>164</v>
      </c>
      <c r="D151" s="164">
        <v>1.85</v>
      </c>
      <c r="E151" s="161" t="s">
        <v>170</v>
      </c>
    </row>
    <row r="152" spans="1:5" ht="16.5" thickBot="1" x14ac:dyDescent="0.3">
      <c r="A152" s="160">
        <v>45574</v>
      </c>
      <c r="B152" s="171" t="s">
        <v>119</v>
      </c>
      <c r="C152" s="161" t="s">
        <v>167</v>
      </c>
      <c r="D152" s="164">
        <v>1.98</v>
      </c>
      <c r="E152" s="161" t="s">
        <v>171</v>
      </c>
    </row>
    <row r="153" spans="1:5" ht="16.5" thickBot="1" x14ac:dyDescent="0.3">
      <c r="A153" s="160">
        <v>45574</v>
      </c>
      <c r="B153" s="171" t="s">
        <v>119</v>
      </c>
      <c r="C153" s="161" t="s">
        <v>165</v>
      </c>
      <c r="D153" s="164">
        <v>1.66</v>
      </c>
      <c r="E153" s="161" t="s">
        <v>170</v>
      </c>
    </row>
    <row r="154" spans="1:5" ht="16.5" thickBot="1" x14ac:dyDescent="0.3">
      <c r="A154" s="160">
        <v>45574</v>
      </c>
      <c r="B154" s="171" t="s">
        <v>119</v>
      </c>
      <c r="C154" s="161" t="s">
        <v>164</v>
      </c>
      <c r="D154" s="164">
        <v>1.59</v>
      </c>
      <c r="E154" s="161" t="s">
        <v>170</v>
      </c>
    </row>
    <row r="155" spans="1:5" ht="16.5" thickBot="1" x14ac:dyDescent="0.3">
      <c r="A155" s="160">
        <v>45574</v>
      </c>
      <c r="B155" s="171" t="s">
        <v>119</v>
      </c>
      <c r="C155" s="161" t="s">
        <v>163</v>
      </c>
      <c r="D155" s="164">
        <v>1.7</v>
      </c>
      <c r="E155" s="161" t="s">
        <v>170</v>
      </c>
    </row>
    <row r="156" spans="1:5" ht="16.5" thickBot="1" x14ac:dyDescent="0.3">
      <c r="A156" s="160">
        <v>45574</v>
      </c>
      <c r="B156" s="171" t="s">
        <v>119</v>
      </c>
      <c r="C156" s="161" t="s">
        <v>164</v>
      </c>
      <c r="D156" s="164">
        <v>1.62</v>
      </c>
      <c r="E156" s="161" t="s">
        <v>170</v>
      </c>
    </row>
    <row r="157" spans="1:5" ht="16.5" thickBot="1" x14ac:dyDescent="0.3">
      <c r="A157" s="160">
        <v>45574</v>
      </c>
      <c r="B157" s="171" t="s">
        <v>119</v>
      </c>
      <c r="C157" s="161" t="s">
        <v>164</v>
      </c>
      <c r="D157" s="164">
        <v>1.61</v>
      </c>
      <c r="E157" s="161" t="s">
        <v>170</v>
      </c>
    </row>
    <row r="158" spans="1:5" ht="16.5" thickBot="1" x14ac:dyDescent="0.3">
      <c r="A158" s="160">
        <v>45574</v>
      </c>
      <c r="B158" s="171" t="s">
        <v>119</v>
      </c>
      <c r="C158" s="161" t="s">
        <v>164</v>
      </c>
      <c r="D158" s="164">
        <v>1.71</v>
      </c>
      <c r="E158" s="161" t="s">
        <v>174</v>
      </c>
    </row>
    <row r="159" spans="1:5" ht="16.5" thickBot="1" x14ac:dyDescent="0.3">
      <c r="A159" s="160">
        <v>45574</v>
      </c>
      <c r="B159" s="171" t="s">
        <v>119</v>
      </c>
      <c r="C159" s="161" t="s">
        <v>164</v>
      </c>
      <c r="D159" s="164">
        <v>1.6</v>
      </c>
      <c r="E159" s="161" t="s">
        <v>170</v>
      </c>
    </row>
    <row r="160" spans="1:5" ht="16.5" thickBot="1" x14ac:dyDescent="0.3">
      <c r="A160" s="160">
        <v>45574</v>
      </c>
      <c r="B160" s="171" t="s">
        <v>119</v>
      </c>
      <c r="C160" s="161" t="s">
        <v>164</v>
      </c>
      <c r="D160" s="164">
        <v>1.53</v>
      </c>
      <c r="E160" s="161" t="s">
        <v>170</v>
      </c>
    </row>
    <row r="161" spans="1:5" ht="16.5" thickBot="1" x14ac:dyDescent="0.3">
      <c r="A161" s="160">
        <v>45574</v>
      </c>
      <c r="B161" s="171" t="s">
        <v>119</v>
      </c>
      <c r="C161" s="161" t="s">
        <v>163</v>
      </c>
      <c r="D161" s="164">
        <v>1.7</v>
      </c>
      <c r="E161" s="161" t="s">
        <v>170</v>
      </c>
    </row>
    <row r="162" spans="1:5" ht="16.5" thickBot="1" x14ac:dyDescent="0.3">
      <c r="A162" s="160">
        <v>45574</v>
      </c>
      <c r="B162" s="171" t="s">
        <v>119</v>
      </c>
      <c r="C162" s="161" t="s">
        <v>164</v>
      </c>
      <c r="D162" s="164">
        <v>1.71</v>
      </c>
      <c r="E162" s="161" t="s">
        <v>170</v>
      </c>
    </row>
    <row r="163" spans="1:5" ht="16.5" thickBot="1" x14ac:dyDescent="0.3">
      <c r="A163" s="160">
        <v>45574</v>
      </c>
      <c r="B163" s="171" t="s">
        <v>119</v>
      </c>
      <c r="C163" s="161" t="s">
        <v>163</v>
      </c>
      <c r="D163" s="164">
        <v>1.7</v>
      </c>
      <c r="E163" s="161" t="s">
        <v>170</v>
      </c>
    </row>
    <row r="164" spans="1:5" ht="16.5" thickBot="1" x14ac:dyDescent="0.3">
      <c r="A164" s="160">
        <v>45574</v>
      </c>
      <c r="B164" s="171" t="s">
        <v>119</v>
      </c>
      <c r="C164" s="161" t="s">
        <v>163</v>
      </c>
      <c r="D164" s="164">
        <v>1.53</v>
      </c>
      <c r="E164" s="161" t="s">
        <v>170</v>
      </c>
    </row>
    <row r="165" spans="1:5" ht="16.5" thickBot="1" x14ac:dyDescent="0.3">
      <c r="A165" s="160">
        <v>45574</v>
      </c>
      <c r="B165" s="171" t="s">
        <v>119</v>
      </c>
      <c r="C165" s="161" t="s">
        <v>163</v>
      </c>
      <c r="D165" s="164">
        <v>1.7</v>
      </c>
      <c r="E165" s="161" t="s">
        <v>170</v>
      </c>
    </row>
    <row r="166" spans="1:5" ht="16.5" thickBot="1" x14ac:dyDescent="0.3">
      <c r="A166" s="160">
        <v>45574</v>
      </c>
      <c r="B166" s="171" t="s">
        <v>119</v>
      </c>
      <c r="C166" s="161" t="s">
        <v>163</v>
      </c>
      <c r="D166" s="164">
        <v>1.68</v>
      </c>
      <c r="E166" s="161" t="s">
        <v>170</v>
      </c>
    </row>
    <row r="167" spans="1:5" ht="16.5" thickBot="1" x14ac:dyDescent="0.3">
      <c r="A167" s="160">
        <v>45575</v>
      </c>
      <c r="B167" s="171" t="s">
        <v>119</v>
      </c>
      <c r="C167" s="161" t="s">
        <v>164</v>
      </c>
      <c r="D167" s="164">
        <v>1.77</v>
      </c>
      <c r="E167" s="161" t="s">
        <v>170</v>
      </c>
    </row>
    <row r="168" spans="1:5" ht="16.5" thickBot="1" x14ac:dyDescent="0.3">
      <c r="A168" s="160">
        <v>45575</v>
      </c>
      <c r="B168" s="171" t="s">
        <v>119</v>
      </c>
      <c r="C168" s="161" t="s">
        <v>166</v>
      </c>
      <c r="D168" s="164">
        <v>1.55</v>
      </c>
      <c r="E168" s="161" t="s">
        <v>170</v>
      </c>
    </row>
    <row r="169" spans="1:5" ht="16.5" thickBot="1" x14ac:dyDescent="0.3">
      <c r="A169" s="160">
        <v>45575</v>
      </c>
      <c r="B169" s="171" t="s">
        <v>119</v>
      </c>
      <c r="C169" s="161" t="s">
        <v>164</v>
      </c>
      <c r="D169" s="164">
        <v>1.6</v>
      </c>
      <c r="E169" s="161" t="s">
        <v>170</v>
      </c>
    </row>
    <row r="170" spans="1:5" ht="16.5" thickBot="1" x14ac:dyDescent="0.3">
      <c r="A170" s="160">
        <v>45575</v>
      </c>
      <c r="B170" s="171" t="s">
        <v>119</v>
      </c>
      <c r="C170" s="161" t="s">
        <v>164</v>
      </c>
      <c r="D170" s="164">
        <v>1.67</v>
      </c>
      <c r="E170" s="161" t="s">
        <v>170</v>
      </c>
    </row>
    <row r="171" spans="1:5" ht="16.5" thickBot="1" x14ac:dyDescent="0.3">
      <c r="A171" s="160">
        <v>45575</v>
      </c>
      <c r="B171" s="171" t="s">
        <v>119</v>
      </c>
      <c r="C171" s="161" t="s">
        <v>164</v>
      </c>
      <c r="D171" s="164">
        <v>1.53</v>
      </c>
      <c r="E171" s="161" t="s">
        <v>170</v>
      </c>
    </row>
    <row r="172" spans="1:5" ht="16.5" thickBot="1" x14ac:dyDescent="0.3">
      <c r="A172" s="160">
        <v>45575</v>
      </c>
      <c r="B172" s="171" t="s">
        <v>119</v>
      </c>
      <c r="C172" s="161" t="s">
        <v>164</v>
      </c>
      <c r="D172" s="164">
        <v>1.85</v>
      </c>
      <c r="E172" s="161" t="s">
        <v>170</v>
      </c>
    </row>
    <row r="173" spans="1:5" ht="16.5" thickBot="1" x14ac:dyDescent="0.3">
      <c r="A173" s="160">
        <v>45575</v>
      </c>
      <c r="B173" s="171" t="s">
        <v>119</v>
      </c>
      <c r="C173" s="161" t="s">
        <v>164</v>
      </c>
      <c r="D173" s="164">
        <v>1.61</v>
      </c>
      <c r="E173" s="161" t="s">
        <v>170</v>
      </c>
    </row>
    <row r="174" spans="1:5" ht="16.5" thickBot="1" x14ac:dyDescent="0.3">
      <c r="A174" s="160">
        <v>45575</v>
      </c>
      <c r="B174" s="171" t="s">
        <v>119</v>
      </c>
      <c r="C174" s="161" t="s">
        <v>164</v>
      </c>
      <c r="D174" s="164">
        <v>1.59</v>
      </c>
      <c r="E174" s="161" t="s">
        <v>170</v>
      </c>
    </row>
    <row r="175" spans="1:5" ht="16.5" thickBot="1" x14ac:dyDescent="0.3">
      <c r="A175" s="160">
        <v>45575</v>
      </c>
      <c r="B175" s="171" t="s">
        <v>119</v>
      </c>
      <c r="C175" s="161" t="s">
        <v>165</v>
      </c>
      <c r="D175" s="164">
        <v>1.66</v>
      </c>
      <c r="E175" s="161" t="s">
        <v>170</v>
      </c>
    </row>
    <row r="176" spans="1:5" ht="16.5" thickBot="1" x14ac:dyDescent="0.3">
      <c r="A176" s="160">
        <v>45575</v>
      </c>
      <c r="B176" s="171" t="s">
        <v>119</v>
      </c>
      <c r="C176" s="161" t="s">
        <v>163</v>
      </c>
      <c r="D176" s="164">
        <v>1.7</v>
      </c>
      <c r="E176" s="161" t="s">
        <v>170</v>
      </c>
    </row>
    <row r="177" spans="1:5" ht="16.5" thickBot="1" x14ac:dyDescent="0.3">
      <c r="A177" s="160">
        <v>45575</v>
      </c>
      <c r="B177" s="171" t="s">
        <v>119</v>
      </c>
      <c r="C177" s="161" t="s">
        <v>164</v>
      </c>
      <c r="D177" s="164">
        <v>1.62</v>
      </c>
      <c r="E177" s="161" t="s">
        <v>170</v>
      </c>
    </row>
    <row r="178" spans="1:5" ht="16.5" thickBot="1" x14ac:dyDescent="0.3">
      <c r="A178" s="160">
        <v>45575</v>
      </c>
      <c r="B178" s="171" t="s">
        <v>119</v>
      </c>
      <c r="C178" s="161" t="s">
        <v>164</v>
      </c>
      <c r="D178" s="164">
        <v>1.61</v>
      </c>
      <c r="E178" s="161" t="s">
        <v>170</v>
      </c>
    </row>
    <row r="179" spans="1:5" ht="16.5" thickBot="1" x14ac:dyDescent="0.3">
      <c r="A179" s="160">
        <v>45575</v>
      </c>
      <c r="B179" s="171" t="s">
        <v>119</v>
      </c>
      <c r="C179" s="161" t="s">
        <v>164</v>
      </c>
      <c r="D179" s="164">
        <v>1.53</v>
      </c>
      <c r="E179" s="161" t="s">
        <v>170</v>
      </c>
    </row>
    <row r="180" spans="1:5" ht="16.5" thickBot="1" x14ac:dyDescent="0.3">
      <c r="A180" s="160">
        <v>45575</v>
      </c>
      <c r="B180" s="171" t="s">
        <v>119</v>
      </c>
      <c r="C180" s="161" t="s">
        <v>164</v>
      </c>
      <c r="D180" s="164">
        <v>1.6</v>
      </c>
      <c r="E180" s="161" t="s">
        <v>170</v>
      </c>
    </row>
    <row r="181" spans="1:5" ht="16.5" thickBot="1" x14ac:dyDescent="0.3">
      <c r="A181" s="160">
        <v>45575</v>
      </c>
      <c r="B181" s="171" t="s">
        <v>119</v>
      </c>
      <c r="C181" s="161" t="s">
        <v>164</v>
      </c>
      <c r="D181" s="164">
        <v>1.71</v>
      </c>
      <c r="E181" s="161" t="s">
        <v>175</v>
      </c>
    </row>
    <row r="182" spans="1:5" ht="16.5" thickBot="1" x14ac:dyDescent="0.3">
      <c r="A182" s="160">
        <v>45575</v>
      </c>
      <c r="B182" s="171" t="s">
        <v>119</v>
      </c>
      <c r="C182" s="161" t="s">
        <v>164</v>
      </c>
      <c r="D182" s="164">
        <v>1.71</v>
      </c>
      <c r="E182" s="161" t="s">
        <v>170</v>
      </c>
    </row>
    <row r="183" spans="1:5" ht="16.5" thickBot="1" x14ac:dyDescent="0.3">
      <c r="A183" s="160">
        <v>45575</v>
      </c>
      <c r="B183" s="171" t="s">
        <v>119</v>
      </c>
      <c r="C183" s="161" t="s">
        <v>163</v>
      </c>
      <c r="D183" s="164">
        <v>1.7</v>
      </c>
      <c r="E183" s="161" t="s">
        <v>170</v>
      </c>
    </row>
    <row r="184" spans="1:5" ht="16.5" thickBot="1" x14ac:dyDescent="0.3">
      <c r="A184" s="160">
        <v>45575</v>
      </c>
      <c r="B184" s="171" t="s">
        <v>119</v>
      </c>
      <c r="C184" s="161" t="s">
        <v>163</v>
      </c>
      <c r="D184" s="164">
        <v>1.62</v>
      </c>
      <c r="E184" s="161" t="s">
        <v>170</v>
      </c>
    </row>
    <row r="185" spans="1:5" ht="16.5" thickBot="1" x14ac:dyDescent="0.3">
      <c r="A185" s="160">
        <v>45575</v>
      </c>
      <c r="B185" s="171" t="s">
        <v>119</v>
      </c>
      <c r="C185" s="161" t="s">
        <v>163</v>
      </c>
      <c r="D185" s="164">
        <v>1.7</v>
      </c>
      <c r="E185" s="161" t="s">
        <v>170</v>
      </c>
    </row>
    <row r="186" spans="1:5" ht="16.5" thickBot="1" x14ac:dyDescent="0.3">
      <c r="A186" s="160">
        <v>45575</v>
      </c>
      <c r="B186" s="171" t="s">
        <v>119</v>
      </c>
      <c r="C186" s="161" t="s">
        <v>164</v>
      </c>
      <c r="D186" s="164">
        <v>1.53</v>
      </c>
      <c r="E186" s="161" t="s">
        <v>170</v>
      </c>
    </row>
    <row r="187" spans="1:5" ht="16.5" thickBot="1" x14ac:dyDescent="0.3">
      <c r="A187" s="160">
        <v>45575</v>
      </c>
      <c r="B187" s="171" t="s">
        <v>119</v>
      </c>
      <c r="C187" s="161" t="s">
        <v>163</v>
      </c>
      <c r="D187" s="164">
        <v>1.53</v>
      </c>
      <c r="E187" s="161" t="s">
        <v>170</v>
      </c>
    </row>
    <row r="188" spans="1:5" ht="16.5" thickBot="1" x14ac:dyDescent="0.3">
      <c r="A188" s="160">
        <v>45575</v>
      </c>
      <c r="B188" s="171" t="s">
        <v>119</v>
      </c>
      <c r="C188" s="161" t="s">
        <v>163</v>
      </c>
      <c r="D188" s="164">
        <v>1.68</v>
      </c>
      <c r="E188" s="161" t="s">
        <v>170</v>
      </c>
    </row>
    <row r="189" spans="1:5" ht="16.5" thickBot="1" x14ac:dyDescent="0.3">
      <c r="A189" s="160">
        <v>45576</v>
      </c>
      <c r="B189" s="171" t="s">
        <v>119</v>
      </c>
      <c r="C189" s="161" t="s">
        <v>163</v>
      </c>
      <c r="D189" s="164">
        <v>1.53</v>
      </c>
      <c r="E189" s="161" t="s">
        <v>170</v>
      </c>
    </row>
    <row r="190" spans="1:5" ht="16.5" thickBot="1" x14ac:dyDescent="0.3">
      <c r="A190" s="160">
        <v>45576</v>
      </c>
      <c r="B190" s="171" t="s">
        <v>119</v>
      </c>
      <c r="C190" s="161" t="s">
        <v>166</v>
      </c>
      <c r="D190" s="164">
        <v>1.55</v>
      </c>
      <c r="E190" s="161" t="s">
        <v>170</v>
      </c>
    </row>
    <row r="191" spans="1:5" ht="16.5" thickBot="1" x14ac:dyDescent="0.3">
      <c r="A191" s="160">
        <v>45576</v>
      </c>
      <c r="B191" s="171" t="s">
        <v>119</v>
      </c>
      <c r="C191" s="161" t="s">
        <v>164</v>
      </c>
      <c r="D191" s="164">
        <v>1.6</v>
      </c>
      <c r="E191" s="161" t="s">
        <v>170</v>
      </c>
    </row>
    <row r="192" spans="1:5" ht="16.5" thickBot="1" x14ac:dyDescent="0.3">
      <c r="A192" s="160">
        <v>45576</v>
      </c>
      <c r="B192" s="171" t="s">
        <v>119</v>
      </c>
      <c r="C192" s="161" t="s">
        <v>164</v>
      </c>
      <c r="D192" s="164">
        <v>1.67</v>
      </c>
      <c r="E192" s="161" t="s">
        <v>170</v>
      </c>
    </row>
    <row r="193" spans="1:5" ht="16.5" thickBot="1" x14ac:dyDescent="0.3">
      <c r="A193" s="160">
        <v>45576</v>
      </c>
      <c r="B193" s="171" t="s">
        <v>119</v>
      </c>
      <c r="C193" s="161" t="s">
        <v>164</v>
      </c>
      <c r="D193" s="164">
        <v>1.53</v>
      </c>
      <c r="E193" s="161" t="s">
        <v>170</v>
      </c>
    </row>
    <row r="194" spans="1:5" ht="16.5" thickBot="1" x14ac:dyDescent="0.3">
      <c r="A194" s="160">
        <v>45576</v>
      </c>
      <c r="B194" s="171" t="s">
        <v>119</v>
      </c>
      <c r="C194" s="161" t="s">
        <v>164</v>
      </c>
      <c r="D194" s="164">
        <v>1.85</v>
      </c>
      <c r="E194" s="161" t="s">
        <v>170</v>
      </c>
    </row>
    <row r="195" spans="1:5" ht="16.5" thickBot="1" x14ac:dyDescent="0.3">
      <c r="A195" s="160">
        <v>45576</v>
      </c>
      <c r="B195" s="171" t="s">
        <v>119</v>
      </c>
      <c r="C195" s="161" t="s">
        <v>164</v>
      </c>
      <c r="D195" s="164">
        <v>1.61</v>
      </c>
      <c r="E195" s="161" t="s">
        <v>170</v>
      </c>
    </row>
    <row r="196" spans="1:5" ht="16.5" thickBot="1" x14ac:dyDescent="0.3">
      <c r="A196" s="160">
        <v>45576</v>
      </c>
      <c r="B196" s="171" t="s">
        <v>119</v>
      </c>
      <c r="C196" s="161" t="s">
        <v>164</v>
      </c>
      <c r="D196" s="164">
        <v>1.59</v>
      </c>
      <c r="E196" s="161" t="s">
        <v>170</v>
      </c>
    </row>
    <row r="197" spans="1:5" ht="16.5" thickBot="1" x14ac:dyDescent="0.3">
      <c r="A197" s="160">
        <v>45576</v>
      </c>
      <c r="B197" s="171" t="s">
        <v>119</v>
      </c>
      <c r="C197" s="161" t="s">
        <v>165</v>
      </c>
      <c r="D197" s="164">
        <v>1.66</v>
      </c>
      <c r="E197" s="161" t="s">
        <v>170</v>
      </c>
    </row>
    <row r="198" spans="1:5" ht="16.5" thickBot="1" x14ac:dyDescent="0.3">
      <c r="A198" s="160">
        <v>45576</v>
      </c>
      <c r="B198" s="171" t="s">
        <v>119</v>
      </c>
      <c r="C198" s="161" t="s">
        <v>163</v>
      </c>
      <c r="D198" s="164">
        <v>1.7</v>
      </c>
      <c r="E198" s="161" t="s">
        <v>170</v>
      </c>
    </row>
    <row r="199" spans="1:5" ht="16.5" thickBot="1" x14ac:dyDescent="0.3">
      <c r="A199" s="160">
        <v>45576</v>
      </c>
      <c r="B199" s="171" t="s">
        <v>119</v>
      </c>
      <c r="C199" s="161" t="s">
        <v>164</v>
      </c>
      <c r="D199" s="164">
        <v>1.62</v>
      </c>
      <c r="E199" s="161" t="s">
        <v>170</v>
      </c>
    </row>
    <row r="200" spans="1:5" ht="16.5" thickBot="1" x14ac:dyDescent="0.3">
      <c r="A200" s="160">
        <v>45576</v>
      </c>
      <c r="B200" s="171" t="s">
        <v>119</v>
      </c>
      <c r="C200" s="161" t="s">
        <v>164</v>
      </c>
      <c r="D200" s="164">
        <v>1.61</v>
      </c>
      <c r="E200" s="161" t="s">
        <v>170</v>
      </c>
    </row>
    <row r="201" spans="1:5" ht="16.5" thickBot="1" x14ac:dyDescent="0.3">
      <c r="A201" s="160">
        <v>45576</v>
      </c>
      <c r="B201" s="171" t="s">
        <v>119</v>
      </c>
      <c r="C201" s="161" t="s">
        <v>164</v>
      </c>
      <c r="D201" s="164">
        <v>1.53</v>
      </c>
      <c r="E201" s="161" t="s">
        <v>170</v>
      </c>
    </row>
    <row r="202" spans="1:5" ht="16.5" thickBot="1" x14ac:dyDescent="0.3">
      <c r="A202" s="160">
        <v>45576</v>
      </c>
      <c r="B202" s="171" t="s">
        <v>119</v>
      </c>
      <c r="C202" s="161" t="s">
        <v>164</v>
      </c>
      <c r="D202" s="164">
        <v>1.6</v>
      </c>
      <c r="E202" s="161" t="s">
        <v>170</v>
      </c>
    </row>
    <row r="203" spans="1:5" ht="16.5" thickBot="1" x14ac:dyDescent="0.3">
      <c r="A203" s="160">
        <v>45576</v>
      </c>
      <c r="B203" s="171" t="s">
        <v>119</v>
      </c>
      <c r="C203" s="161" t="s">
        <v>164</v>
      </c>
      <c r="D203" s="164">
        <v>1.71</v>
      </c>
      <c r="E203" s="161" t="s">
        <v>170</v>
      </c>
    </row>
    <row r="204" spans="1:5" ht="16.5" thickBot="1" x14ac:dyDescent="0.3">
      <c r="A204" s="160">
        <v>45576</v>
      </c>
      <c r="B204" s="171" t="s">
        <v>119</v>
      </c>
      <c r="C204" s="161" t="s">
        <v>163</v>
      </c>
      <c r="D204" s="164">
        <v>1.7</v>
      </c>
      <c r="E204" s="161" t="s">
        <v>170</v>
      </c>
    </row>
    <row r="205" spans="1:5" ht="16.5" thickBot="1" x14ac:dyDescent="0.3">
      <c r="A205" s="160">
        <v>45576</v>
      </c>
      <c r="B205" s="171" t="s">
        <v>119</v>
      </c>
      <c r="C205" s="161" t="s">
        <v>164</v>
      </c>
      <c r="D205" s="164">
        <v>1.71</v>
      </c>
      <c r="E205" s="161" t="s">
        <v>170</v>
      </c>
    </row>
    <row r="206" spans="1:5" ht="16.5" thickBot="1" x14ac:dyDescent="0.3">
      <c r="A206" s="160">
        <v>45576</v>
      </c>
      <c r="B206" s="171" t="s">
        <v>119</v>
      </c>
      <c r="C206" s="161" t="s">
        <v>166</v>
      </c>
      <c r="D206" s="164">
        <v>1.55</v>
      </c>
      <c r="E206" s="161" t="s">
        <v>170</v>
      </c>
    </row>
    <row r="207" spans="1:5" ht="16.5" thickBot="1" x14ac:dyDescent="0.3">
      <c r="A207" s="160">
        <v>45577</v>
      </c>
      <c r="B207" s="171" t="s">
        <v>119</v>
      </c>
      <c r="C207" s="161" t="s">
        <v>163</v>
      </c>
      <c r="D207" s="164">
        <v>1.53</v>
      </c>
      <c r="E207" s="161" t="s">
        <v>170</v>
      </c>
    </row>
    <row r="208" spans="1:5" ht="16.5" thickBot="1" x14ac:dyDescent="0.3">
      <c r="A208" s="160">
        <v>45577</v>
      </c>
      <c r="B208" s="171" t="s">
        <v>119</v>
      </c>
      <c r="C208" s="161" t="s">
        <v>167</v>
      </c>
      <c r="D208" s="164">
        <v>1.98</v>
      </c>
      <c r="E208" s="161" t="s">
        <v>171</v>
      </c>
    </row>
    <row r="209" spans="1:5" ht="16.5" thickBot="1" x14ac:dyDescent="0.3">
      <c r="A209" s="160">
        <v>45577</v>
      </c>
      <c r="B209" s="171" t="s">
        <v>119</v>
      </c>
      <c r="C209" s="161" t="s">
        <v>163</v>
      </c>
      <c r="D209" s="164">
        <v>1.7</v>
      </c>
      <c r="E209" s="161" t="s">
        <v>170</v>
      </c>
    </row>
    <row r="210" spans="1:5" ht="16.5" thickBot="1" x14ac:dyDescent="0.3">
      <c r="A210" s="160">
        <v>45577</v>
      </c>
      <c r="B210" s="171" t="s">
        <v>119</v>
      </c>
      <c r="C210" s="161" t="s">
        <v>166</v>
      </c>
      <c r="D210" s="164">
        <v>1.55</v>
      </c>
      <c r="E210" s="161" t="s">
        <v>170</v>
      </c>
    </row>
    <row r="211" spans="1:5" ht="16.5" thickBot="1" x14ac:dyDescent="0.3">
      <c r="A211" s="160">
        <v>45578</v>
      </c>
      <c r="B211" s="171" t="s">
        <v>119</v>
      </c>
      <c r="C211" s="161" t="s">
        <v>163</v>
      </c>
      <c r="D211" s="164">
        <v>1.53</v>
      </c>
      <c r="E211" s="161" t="s">
        <v>170</v>
      </c>
    </row>
    <row r="212" spans="1:5" ht="16.5" thickBot="1" x14ac:dyDescent="0.3">
      <c r="A212" s="160">
        <v>45578</v>
      </c>
      <c r="B212" s="171" t="s">
        <v>119</v>
      </c>
      <c r="C212" s="161" t="s">
        <v>163</v>
      </c>
      <c r="D212" s="164">
        <v>1.7</v>
      </c>
      <c r="E212" s="161" t="s">
        <v>170</v>
      </c>
    </row>
    <row r="213" spans="1:5" ht="16.5" thickBot="1" x14ac:dyDescent="0.3">
      <c r="A213" s="160">
        <v>45578</v>
      </c>
      <c r="B213" s="171" t="s">
        <v>119</v>
      </c>
      <c r="C213" s="161" t="s">
        <v>167</v>
      </c>
      <c r="D213" s="164">
        <v>1.98</v>
      </c>
      <c r="E213" s="161" t="s">
        <v>171</v>
      </c>
    </row>
    <row r="214" spans="1:5" ht="16.5" thickBot="1" x14ac:dyDescent="0.3">
      <c r="A214" s="160">
        <v>45578</v>
      </c>
      <c r="B214" s="171" t="s">
        <v>119</v>
      </c>
      <c r="C214" s="161" t="s">
        <v>163</v>
      </c>
      <c r="D214" s="164">
        <v>1.7</v>
      </c>
      <c r="E214" s="161" t="s">
        <v>172</v>
      </c>
    </row>
    <row r="215" spans="1:5" ht="16.5" thickBot="1" x14ac:dyDescent="0.3">
      <c r="A215" s="160">
        <v>45578</v>
      </c>
      <c r="B215" s="171" t="s">
        <v>119</v>
      </c>
      <c r="C215" s="161" t="s">
        <v>166</v>
      </c>
      <c r="D215" s="164">
        <v>1.55</v>
      </c>
      <c r="E215" s="161" t="s">
        <v>170</v>
      </c>
    </row>
    <row r="216" spans="1:5" ht="16.5" thickBot="1" x14ac:dyDescent="0.3">
      <c r="A216" s="160">
        <v>45579</v>
      </c>
      <c r="B216" s="171" t="s">
        <v>119</v>
      </c>
      <c r="C216" s="161" t="s">
        <v>164</v>
      </c>
      <c r="D216" s="164">
        <v>1.77</v>
      </c>
      <c r="E216" s="161" t="s">
        <v>170</v>
      </c>
    </row>
    <row r="217" spans="1:5" ht="16.5" thickBot="1" x14ac:dyDescent="0.3">
      <c r="A217" s="160">
        <v>45579</v>
      </c>
      <c r="B217" s="171" t="s">
        <v>119</v>
      </c>
      <c r="C217" s="161" t="s">
        <v>163</v>
      </c>
      <c r="D217" s="164">
        <v>1.53</v>
      </c>
      <c r="E217" s="161" t="s">
        <v>170</v>
      </c>
    </row>
    <row r="218" spans="1:5" ht="16.5" thickBot="1" x14ac:dyDescent="0.3">
      <c r="A218" s="160">
        <v>45579</v>
      </c>
      <c r="B218" s="171" t="s">
        <v>119</v>
      </c>
      <c r="C218" s="161" t="s">
        <v>163</v>
      </c>
      <c r="D218" s="164">
        <v>1.53</v>
      </c>
      <c r="E218" s="161" t="s">
        <v>170</v>
      </c>
    </row>
    <row r="219" spans="1:5" ht="16.5" thickBot="1" x14ac:dyDescent="0.3">
      <c r="A219" s="160">
        <v>45579</v>
      </c>
      <c r="B219" s="171" t="s">
        <v>119</v>
      </c>
      <c r="C219" s="161" t="s">
        <v>164</v>
      </c>
      <c r="D219" s="164">
        <v>1.61</v>
      </c>
      <c r="E219" s="161" t="s">
        <v>170</v>
      </c>
    </row>
    <row r="220" spans="1:5" ht="16.5" thickBot="1" x14ac:dyDescent="0.3">
      <c r="A220" s="160">
        <v>45579</v>
      </c>
      <c r="B220" s="171" t="s">
        <v>119</v>
      </c>
      <c r="C220" s="161" t="s">
        <v>166</v>
      </c>
      <c r="D220" s="164">
        <v>1.66</v>
      </c>
      <c r="E220" s="161" t="s">
        <v>170</v>
      </c>
    </row>
    <row r="221" spans="1:5" ht="16.5" thickBot="1" x14ac:dyDescent="0.3">
      <c r="A221" s="160">
        <v>45579</v>
      </c>
      <c r="B221" s="171" t="s">
        <v>119</v>
      </c>
      <c r="C221" s="161" t="s">
        <v>163</v>
      </c>
      <c r="D221" s="164">
        <v>1.7</v>
      </c>
      <c r="E221" s="161" t="s">
        <v>170</v>
      </c>
    </row>
    <row r="222" spans="1:5" ht="16.5" thickBot="1" x14ac:dyDescent="0.3">
      <c r="A222" s="160">
        <v>45579</v>
      </c>
      <c r="B222" s="171" t="s">
        <v>119</v>
      </c>
      <c r="C222" s="161" t="s">
        <v>164</v>
      </c>
      <c r="D222" s="164">
        <v>1.62</v>
      </c>
      <c r="E222" s="161" t="s">
        <v>170</v>
      </c>
    </row>
    <row r="223" spans="1:5" ht="16.5" thickBot="1" x14ac:dyDescent="0.3">
      <c r="A223" s="160">
        <v>45579</v>
      </c>
      <c r="B223" s="171" t="s">
        <v>119</v>
      </c>
      <c r="C223" s="161" t="s">
        <v>164</v>
      </c>
      <c r="D223" s="164">
        <v>1.6</v>
      </c>
      <c r="E223" s="161" t="s">
        <v>170</v>
      </c>
    </row>
    <row r="224" spans="1:5" ht="16.5" thickBot="1" x14ac:dyDescent="0.3">
      <c r="A224" s="160">
        <v>45579</v>
      </c>
      <c r="B224" s="171" t="s">
        <v>119</v>
      </c>
      <c r="C224" s="161" t="s">
        <v>164</v>
      </c>
      <c r="D224" s="164">
        <v>1.67</v>
      </c>
      <c r="E224" s="161" t="s">
        <v>170</v>
      </c>
    </row>
    <row r="225" spans="1:5" ht="16.5" thickBot="1" x14ac:dyDescent="0.3">
      <c r="A225" s="160">
        <v>45579</v>
      </c>
      <c r="B225" s="171" t="s">
        <v>119</v>
      </c>
      <c r="C225" s="161" t="s">
        <v>164</v>
      </c>
      <c r="D225" s="164">
        <v>1.53</v>
      </c>
      <c r="E225" s="161" t="s">
        <v>170</v>
      </c>
    </row>
    <row r="226" spans="1:5" ht="16.5" thickBot="1" x14ac:dyDescent="0.3">
      <c r="A226" s="160">
        <v>45579</v>
      </c>
      <c r="B226" s="171" t="s">
        <v>119</v>
      </c>
      <c r="C226" s="161" t="s">
        <v>164</v>
      </c>
      <c r="D226" s="164">
        <v>1.85</v>
      </c>
      <c r="E226" s="161" t="s">
        <v>170</v>
      </c>
    </row>
    <row r="227" spans="1:5" ht="16.5" thickBot="1" x14ac:dyDescent="0.3">
      <c r="A227" s="160">
        <v>45579</v>
      </c>
      <c r="B227" s="171" t="s">
        <v>119</v>
      </c>
      <c r="C227" s="161" t="s">
        <v>165</v>
      </c>
      <c r="D227" s="164">
        <v>1.66</v>
      </c>
      <c r="E227" s="161" t="s">
        <v>170</v>
      </c>
    </row>
    <row r="228" spans="1:5" ht="16.5" thickBot="1" x14ac:dyDescent="0.3">
      <c r="A228" s="160">
        <v>45579</v>
      </c>
      <c r="B228" s="171" t="s">
        <v>119</v>
      </c>
      <c r="C228" s="161" t="s">
        <v>164</v>
      </c>
      <c r="D228" s="164">
        <v>1.59</v>
      </c>
      <c r="E228" s="161" t="s">
        <v>170</v>
      </c>
    </row>
    <row r="229" spans="1:5" ht="16.5" thickBot="1" x14ac:dyDescent="0.3">
      <c r="A229" s="160">
        <v>45579</v>
      </c>
      <c r="B229" s="171" t="s">
        <v>119</v>
      </c>
      <c r="C229" s="161" t="s">
        <v>167</v>
      </c>
      <c r="D229" s="164">
        <v>1.98</v>
      </c>
      <c r="E229" s="161" t="s">
        <v>171</v>
      </c>
    </row>
    <row r="230" spans="1:5" ht="16.5" thickBot="1" x14ac:dyDescent="0.3">
      <c r="A230" s="160">
        <v>45579</v>
      </c>
      <c r="B230" s="171" t="s">
        <v>119</v>
      </c>
      <c r="C230" s="161" t="s">
        <v>164</v>
      </c>
      <c r="D230" s="164">
        <v>1.62</v>
      </c>
      <c r="E230" s="161" t="s">
        <v>170</v>
      </c>
    </row>
    <row r="231" spans="1:5" ht="16.5" thickBot="1" x14ac:dyDescent="0.3">
      <c r="A231" s="160">
        <v>45579</v>
      </c>
      <c r="B231" s="171" t="s">
        <v>119</v>
      </c>
      <c r="C231" s="161" t="s">
        <v>163</v>
      </c>
      <c r="D231" s="164">
        <v>1.7</v>
      </c>
      <c r="E231" s="161" t="s">
        <v>170</v>
      </c>
    </row>
    <row r="232" spans="1:5" ht="16.5" thickBot="1" x14ac:dyDescent="0.3">
      <c r="A232" s="160">
        <v>45579</v>
      </c>
      <c r="B232" s="171" t="s">
        <v>119</v>
      </c>
      <c r="C232" s="161" t="s">
        <v>164</v>
      </c>
      <c r="D232" s="164">
        <v>1.61</v>
      </c>
      <c r="E232" s="161" t="s">
        <v>174</v>
      </c>
    </row>
    <row r="233" spans="1:5" ht="16.5" thickBot="1" x14ac:dyDescent="0.3">
      <c r="A233" s="160">
        <v>45579</v>
      </c>
      <c r="B233" s="171" t="s">
        <v>119</v>
      </c>
      <c r="C233" s="161" t="s">
        <v>163</v>
      </c>
      <c r="D233" s="164">
        <v>1.68</v>
      </c>
      <c r="E233" s="161" t="s">
        <v>170</v>
      </c>
    </row>
    <row r="234" spans="1:5" ht="16.5" thickBot="1" x14ac:dyDescent="0.3">
      <c r="A234" s="160">
        <v>45579</v>
      </c>
      <c r="B234" s="171" t="s">
        <v>119</v>
      </c>
      <c r="C234" s="161" t="s">
        <v>164</v>
      </c>
      <c r="D234" s="164">
        <v>1.62</v>
      </c>
      <c r="E234" s="161" t="s">
        <v>170</v>
      </c>
    </row>
    <row r="235" spans="1:5" ht="16.5" thickBot="1" x14ac:dyDescent="0.3">
      <c r="A235" s="160">
        <v>45579</v>
      </c>
      <c r="B235" s="171" t="s">
        <v>119</v>
      </c>
      <c r="C235" s="161" t="s">
        <v>164</v>
      </c>
      <c r="D235" s="164">
        <v>1.53</v>
      </c>
      <c r="E235" s="161" t="s">
        <v>170</v>
      </c>
    </row>
    <row r="236" spans="1:5" ht="16.5" thickBot="1" x14ac:dyDescent="0.3">
      <c r="A236" s="160">
        <v>45579</v>
      </c>
      <c r="B236" s="171" t="s">
        <v>119</v>
      </c>
      <c r="C236" s="161" t="s">
        <v>164</v>
      </c>
      <c r="D236" s="164">
        <v>1.71</v>
      </c>
      <c r="E236" s="161" t="s">
        <v>170</v>
      </c>
    </row>
    <row r="237" spans="1:5" ht="16.5" thickBot="1" x14ac:dyDescent="0.3">
      <c r="A237" s="160">
        <v>45579</v>
      </c>
      <c r="B237" s="171" t="s">
        <v>119</v>
      </c>
      <c r="C237" s="161" t="s">
        <v>164</v>
      </c>
      <c r="D237" s="164">
        <v>1.6</v>
      </c>
      <c r="E237" s="161" t="s">
        <v>170</v>
      </c>
    </row>
    <row r="238" spans="1:5" ht="16.5" thickBot="1" x14ac:dyDescent="0.3">
      <c r="A238" s="160">
        <v>45579</v>
      </c>
      <c r="B238" s="171" t="s">
        <v>119</v>
      </c>
      <c r="C238" s="161" t="s">
        <v>164</v>
      </c>
      <c r="D238" s="164">
        <v>1.71</v>
      </c>
      <c r="E238" s="161" t="s">
        <v>170</v>
      </c>
    </row>
    <row r="239" spans="1:5" ht="16.5" thickBot="1" x14ac:dyDescent="0.3">
      <c r="A239" s="160">
        <v>45579</v>
      </c>
      <c r="B239" s="171" t="s">
        <v>119</v>
      </c>
      <c r="C239" s="161" t="s">
        <v>163</v>
      </c>
      <c r="D239" s="164">
        <v>1.62</v>
      </c>
      <c r="E239" s="161" t="s">
        <v>170</v>
      </c>
    </row>
    <row r="240" spans="1:5" ht="16.5" thickBot="1" x14ac:dyDescent="0.3">
      <c r="A240" s="160">
        <v>45579</v>
      </c>
      <c r="B240" s="171" t="s">
        <v>119</v>
      </c>
      <c r="C240" s="161" t="s">
        <v>163</v>
      </c>
      <c r="D240" s="164">
        <v>1.7</v>
      </c>
      <c r="E240" s="161" t="s">
        <v>170</v>
      </c>
    </row>
    <row r="241" spans="1:5" ht="16.5" thickBot="1" x14ac:dyDescent="0.3">
      <c r="A241" s="160">
        <v>45579</v>
      </c>
      <c r="B241" s="171" t="s">
        <v>119</v>
      </c>
      <c r="C241" s="161" t="s">
        <v>163</v>
      </c>
      <c r="D241" s="164">
        <v>1.68</v>
      </c>
      <c r="E241" s="161" t="s">
        <v>170</v>
      </c>
    </row>
    <row r="242" spans="1:5" ht="16.5" thickBot="1" x14ac:dyDescent="0.3">
      <c r="A242" s="160">
        <v>45580</v>
      </c>
      <c r="B242" s="171" t="s">
        <v>119</v>
      </c>
      <c r="C242" s="161" t="s">
        <v>163</v>
      </c>
      <c r="D242" s="164">
        <v>1.53</v>
      </c>
      <c r="E242" s="161" t="s">
        <v>170</v>
      </c>
    </row>
    <row r="243" spans="1:5" ht="16.5" thickBot="1" x14ac:dyDescent="0.3">
      <c r="A243" s="160">
        <v>45580</v>
      </c>
      <c r="B243" s="171" t="s">
        <v>119</v>
      </c>
      <c r="C243" s="161" t="s">
        <v>163</v>
      </c>
      <c r="D243" s="164">
        <v>1.53</v>
      </c>
      <c r="E243" s="161" t="s">
        <v>170</v>
      </c>
    </row>
    <row r="244" spans="1:5" ht="16.5" thickBot="1" x14ac:dyDescent="0.3">
      <c r="A244" s="160">
        <v>45580</v>
      </c>
      <c r="B244" s="171" t="s">
        <v>119</v>
      </c>
      <c r="C244" s="161" t="s">
        <v>164</v>
      </c>
      <c r="D244" s="164">
        <v>1.77</v>
      </c>
      <c r="E244" s="161" t="s">
        <v>170</v>
      </c>
    </row>
    <row r="245" spans="1:5" ht="16.5" thickBot="1" x14ac:dyDescent="0.3">
      <c r="A245" s="160">
        <v>45580</v>
      </c>
      <c r="B245" s="171" t="s">
        <v>119</v>
      </c>
      <c r="C245" s="161" t="s">
        <v>164</v>
      </c>
      <c r="D245" s="164">
        <v>1.61</v>
      </c>
      <c r="E245" s="161" t="s">
        <v>170</v>
      </c>
    </row>
    <row r="246" spans="1:5" ht="16.5" thickBot="1" x14ac:dyDescent="0.3">
      <c r="A246" s="160">
        <v>45580</v>
      </c>
      <c r="B246" s="171" t="s">
        <v>119</v>
      </c>
      <c r="C246" s="161" t="s">
        <v>164</v>
      </c>
      <c r="D246" s="164">
        <v>1.62</v>
      </c>
      <c r="E246" s="161" t="s">
        <v>170</v>
      </c>
    </row>
    <row r="247" spans="1:5" ht="16.5" thickBot="1" x14ac:dyDescent="0.3">
      <c r="A247" s="160">
        <v>45580</v>
      </c>
      <c r="B247" s="171" t="s">
        <v>119</v>
      </c>
      <c r="C247" s="161" t="s">
        <v>163</v>
      </c>
      <c r="D247" s="164">
        <v>1.7</v>
      </c>
      <c r="E247" s="161" t="s">
        <v>170</v>
      </c>
    </row>
    <row r="248" spans="1:5" ht="16.5" thickBot="1" x14ac:dyDescent="0.3">
      <c r="A248" s="160">
        <v>45580</v>
      </c>
      <c r="B248" s="171" t="s">
        <v>119</v>
      </c>
      <c r="C248" s="161" t="s">
        <v>164</v>
      </c>
      <c r="D248" s="164">
        <v>1.6</v>
      </c>
      <c r="E248" s="161" t="s">
        <v>170</v>
      </c>
    </row>
    <row r="249" spans="1:5" ht="16.5" thickBot="1" x14ac:dyDescent="0.3">
      <c r="A249" s="160">
        <v>45580</v>
      </c>
      <c r="B249" s="171" t="s">
        <v>119</v>
      </c>
      <c r="C249" s="161" t="s">
        <v>164</v>
      </c>
      <c r="D249" s="165" t="s">
        <v>169</v>
      </c>
      <c r="E249" s="161" t="s">
        <v>171</v>
      </c>
    </row>
    <row r="250" spans="1:5" ht="16.5" thickBot="1" x14ac:dyDescent="0.3">
      <c r="A250" s="160">
        <v>45580</v>
      </c>
      <c r="B250" s="171" t="s">
        <v>119</v>
      </c>
      <c r="C250" s="161" t="s">
        <v>164</v>
      </c>
      <c r="D250" s="164">
        <v>1.67</v>
      </c>
      <c r="E250" s="161" t="s">
        <v>170</v>
      </c>
    </row>
    <row r="251" spans="1:5" ht="16.5" thickBot="1" x14ac:dyDescent="0.3">
      <c r="A251" s="160">
        <v>45580</v>
      </c>
      <c r="B251" s="171" t="s">
        <v>119</v>
      </c>
      <c r="C251" s="161" t="s">
        <v>164</v>
      </c>
      <c r="D251" s="164">
        <v>1.53</v>
      </c>
      <c r="E251" s="161" t="s">
        <v>170</v>
      </c>
    </row>
    <row r="252" spans="1:5" ht="16.5" thickBot="1" x14ac:dyDescent="0.3">
      <c r="A252" s="160">
        <v>45580</v>
      </c>
      <c r="B252" s="171" t="s">
        <v>119</v>
      </c>
      <c r="C252" s="161" t="s">
        <v>164</v>
      </c>
      <c r="D252" s="164">
        <v>1.85</v>
      </c>
      <c r="E252" s="161" t="s">
        <v>170</v>
      </c>
    </row>
    <row r="253" spans="1:5" ht="16.5" thickBot="1" x14ac:dyDescent="0.3">
      <c r="A253" s="160">
        <v>45580</v>
      </c>
      <c r="B253" s="171" t="s">
        <v>119</v>
      </c>
      <c r="C253" s="161" t="s">
        <v>165</v>
      </c>
      <c r="D253" s="164">
        <v>1.66</v>
      </c>
      <c r="E253" s="161" t="s">
        <v>170</v>
      </c>
    </row>
    <row r="254" spans="1:5" ht="16.5" thickBot="1" x14ac:dyDescent="0.3">
      <c r="A254" s="160">
        <v>45580</v>
      </c>
      <c r="B254" s="171" t="s">
        <v>119</v>
      </c>
      <c r="C254" s="161" t="s">
        <v>164</v>
      </c>
      <c r="D254" s="164">
        <v>1.59</v>
      </c>
      <c r="E254" s="161" t="s">
        <v>170</v>
      </c>
    </row>
    <row r="255" spans="1:5" ht="16.5" thickBot="1" x14ac:dyDescent="0.3">
      <c r="A255" s="160">
        <v>45580</v>
      </c>
      <c r="B255" s="171" t="s">
        <v>119</v>
      </c>
      <c r="C255" s="161" t="s">
        <v>164</v>
      </c>
      <c r="D255" s="164">
        <v>1.62</v>
      </c>
      <c r="E255" s="161" t="s">
        <v>170</v>
      </c>
    </row>
    <row r="256" spans="1:5" ht="16.5" thickBot="1" x14ac:dyDescent="0.3">
      <c r="A256" s="160">
        <v>45580</v>
      </c>
      <c r="B256" s="171" t="s">
        <v>119</v>
      </c>
      <c r="C256" s="161" t="s">
        <v>163</v>
      </c>
      <c r="D256" s="164">
        <v>1.68</v>
      </c>
      <c r="E256" s="161" t="s">
        <v>170</v>
      </c>
    </row>
    <row r="257" spans="1:5" ht="16.5" thickBot="1" x14ac:dyDescent="0.3">
      <c r="A257" s="160">
        <v>45580</v>
      </c>
      <c r="B257" s="171" t="s">
        <v>119</v>
      </c>
      <c r="C257" s="161" t="s">
        <v>164</v>
      </c>
      <c r="D257" s="164">
        <v>1.61</v>
      </c>
      <c r="E257" s="161" t="s">
        <v>174</v>
      </c>
    </row>
    <row r="258" spans="1:5" ht="16.5" thickBot="1" x14ac:dyDescent="0.3">
      <c r="A258" s="160">
        <v>45580</v>
      </c>
      <c r="B258" s="171" t="s">
        <v>119</v>
      </c>
      <c r="C258" s="161" t="s">
        <v>163</v>
      </c>
      <c r="D258" s="164">
        <v>1.7</v>
      </c>
      <c r="E258" s="161" t="s">
        <v>170</v>
      </c>
    </row>
    <row r="259" spans="1:5" ht="16.5" thickBot="1" x14ac:dyDescent="0.3">
      <c r="A259" s="160">
        <v>45580</v>
      </c>
      <c r="B259" s="171" t="s">
        <v>119</v>
      </c>
      <c r="C259" s="161" t="s">
        <v>164</v>
      </c>
      <c r="D259" s="164">
        <v>1.53</v>
      </c>
      <c r="E259" s="161" t="s">
        <v>174</v>
      </c>
    </row>
    <row r="260" spans="1:5" ht="16.5" thickBot="1" x14ac:dyDescent="0.3">
      <c r="A260" s="160">
        <v>45580</v>
      </c>
      <c r="B260" s="171" t="s">
        <v>119</v>
      </c>
      <c r="C260" s="161" t="s">
        <v>164</v>
      </c>
      <c r="D260" s="164">
        <v>1.6</v>
      </c>
      <c r="E260" s="161" t="s">
        <v>174</v>
      </c>
    </row>
    <row r="261" spans="1:5" ht="16.5" thickBot="1" x14ac:dyDescent="0.3">
      <c r="A261" s="160">
        <v>45580</v>
      </c>
      <c r="B261" s="171" t="s">
        <v>119</v>
      </c>
      <c r="C261" s="161" t="s">
        <v>164</v>
      </c>
      <c r="D261" s="164">
        <v>1.71</v>
      </c>
      <c r="E261" s="161" t="s">
        <v>170</v>
      </c>
    </row>
    <row r="262" spans="1:5" ht="16.5" thickBot="1" x14ac:dyDescent="0.3">
      <c r="A262" s="160">
        <v>45580</v>
      </c>
      <c r="B262" s="171" t="s">
        <v>119</v>
      </c>
      <c r="C262" s="161" t="s">
        <v>164</v>
      </c>
      <c r="D262" s="164">
        <v>1.62</v>
      </c>
      <c r="E262" s="161" t="s">
        <v>170</v>
      </c>
    </row>
    <row r="263" spans="1:5" ht="16.5" thickBot="1" x14ac:dyDescent="0.3">
      <c r="A263" s="160">
        <v>45580</v>
      </c>
      <c r="B263" s="171" t="s">
        <v>119</v>
      </c>
      <c r="C263" s="161" t="s">
        <v>163</v>
      </c>
      <c r="D263" s="164">
        <v>1.62</v>
      </c>
      <c r="E263" s="161" t="s">
        <v>170</v>
      </c>
    </row>
    <row r="264" spans="1:5" ht="16.5" thickBot="1" x14ac:dyDescent="0.3">
      <c r="A264" s="160">
        <v>45580</v>
      </c>
      <c r="B264" s="171" t="s">
        <v>119</v>
      </c>
      <c r="C264" s="161" t="s">
        <v>164</v>
      </c>
      <c r="D264" s="164">
        <v>1.71</v>
      </c>
      <c r="E264" s="161" t="s">
        <v>170</v>
      </c>
    </row>
    <row r="265" spans="1:5" ht="16.5" thickBot="1" x14ac:dyDescent="0.3">
      <c r="A265" s="160">
        <v>45580</v>
      </c>
      <c r="B265" s="171" t="s">
        <v>119</v>
      </c>
      <c r="C265" s="161" t="s">
        <v>163</v>
      </c>
      <c r="D265" s="164">
        <v>1.7</v>
      </c>
      <c r="E265" s="161" t="s">
        <v>170</v>
      </c>
    </row>
    <row r="266" spans="1:5" ht="16.5" thickBot="1" x14ac:dyDescent="0.3">
      <c r="A266" s="160">
        <v>45580</v>
      </c>
      <c r="B266" s="171" t="s">
        <v>119</v>
      </c>
      <c r="C266" s="161" t="s">
        <v>163</v>
      </c>
      <c r="D266" s="164">
        <v>1.68</v>
      </c>
      <c r="E266" s="161" t="s">
        <v>170</v>
      </c>
    </row>
    <row r="267" spans="1:5" ht="16.5" thickBot="1" x14ac:dyDescent="0.3">
      <c r="A267" s="160">
        <v>45581</v>
      </c>
      <c r="B267" s="171" t="s">
        <v>119</v>
      </c>
      <c r="C267" s="161" t="s">
        <v>164</v>
      </c>
      <c r="D267" s="164">
        <v>1.77</v>
      </c>
      <c r="E267" s="161" t="s">
        <v>170</v>
      </c>
    </row>
    <row r="268" spans="1:5" ht="16.5" thickBot="1" x14ac:dyDescent="0.3">
      <c r="A268" s="160">
        <v>45581</v>
      </c>
      <c r="B268" s="171" t="s">
        <v>119</v>
      </c>
      <c r="C268" s="161" t="s">
        <v>163</v>
      </c>
      <c r="D268" s="164">
        <v>1.53</v>
      </c>
      <c r="E268" s="161" t="s">
        <v>170</v>
      </c>
    </row>
    <row r="269" spans="1:5" ht="16.5" thickBot="1" x14ac:dyDescent="0.3">
      <c r="A269" s="160">
        <v>45581</v>
      </c>
      <c r="B269" s="171" t="s">
        <v>119</v>
      </c>
      <c r="C269" s="161" t="s">
        <v>164</v>
      </c>
      <c r="D269" s="164">
        <v>1.61</v>
      </c>
      <c r="E269" s="161" t="s">
        <v>170</v>
      </c>
    </row>
    <row r="270" spans="1:5" ht="16.5" thickBot="1" x14ac:dyDescent="0.3">
      <c r="A270" s="160">
        <v>45581</v>
      </c>
      <c r="B270" s="171" t="s">
        <v>119</v>
      </c>
      <c r="C270" s="161" t="s">
        <v>163</v>
      </c>
      <c r="D270" s="164">
        <v>1.7</v>
      </c>
      <c r="E270" s="161" t="s">
        <v>170</v>
      </c>
    </row>
    <row r="271" spans="1:5" ht="16.5" thickBot="1" x14ac:dyDescent="0.3">
      <c r="A271" s="160">
        <v>45581</v>
      </c>
      <c r="B271" s="171" t="s">
        <v>119</v>
      </c>
      <c r="C271" s="161" t="s">
        <v>164</v>
      </c>
      <c r="D271" s="164">
        <v>1.62</v>
      </c>
      <c r="E271" s="161" t="s">
        <v>170</v>
      </c>
    </row>
    <row r="272" spans="1:5" ht="16.5" thickBot="1" x14ac:dyDescent="0.3">
      <c r="A272" s="160">
        <v>45581</v>
      </c>
      <c r="B272" s="171" t="s">
        <v>119</v>
      </c>
      <c r="C272" s="161" t="s">
        <v>164</v>
      </c>
      <c r="D272" s="164">
        <v>1.6</v>
      </c>
      <c r="E272" s="161" t="s">
        <v>170</v>
      </c>
    </row>
    <row r="273" spans="1:5" ht="16.5" thickBot="1" x14ac:dyDescent="0.3">
      <c r="A273" s="160">
        <v>45581</v>
      </c>
      <c r="B273" s="171" t="s">
        <v>119</v>
      </c>
      <c r="C273" s="161" t="s">
        <v>164</v>
      </c>
      <c r="D273" s="164">
        <v>1.67</v>
      </c>
      <c r="E273" s="161" t="s">
        <v>170</v>
      </c>
    </row>
    <row r="274" spans="1:5" ht="16.5" thickBot="1" x14ac:dyDescent="0.3">
      <c r="A274" s="160">
        <v>45581</v>
      </c>
      <c r="B274" s="171" t="s">
        <v>119</v>
      </c>
      <c r="C274" s="161" t="s">
        <v>164</v>
      </c>
      <c r="D274" s="164">
        <v>1.53</v>
      </c>
      <c r="E274" s="161" t="s">
        <v>170</v>
      </c>
    </row>
    <row r="275" spans="1:5" ht="16.5" thickBot="1" x14ac:dyDescent="0.3">
      <c r="A275" s="160">
        <v>45581</v>
      </c>
      <c r="B275" s="171" t="s">
        <v>119</v>
      </c>
      <c r="C275" s="161" t="s">
        <v>166</v>
      </c>
      <c r="D275" s="164">
        <v>1.55</v>
      </c>
      <c r="E275" s="161" t="s">
        <v>170</v>
      </c>
    </row>
    <row r="276" spans="1:5" ht="16.5" thickBot="1" x14ac:dyDescent="0.3">
      <c r="A276" s="160">
        <v>45581</v>
      </c>
      <c r="B276" s="171" t="s">
        <v>119</v>
      </c>
      <c r="C276" s="161" t="s">
        <v>164</v>
      </c>
      <c r="D276" s="164">
        <v>1.85</v>
      </c>
      <c r="E276" s="161" t="s">
        <v>174</v>
      </c>
    </row>
    <row r="277" spans="1:5" ht="16.5" thickBot="1" x14ac:dyDescent="0.3">
      <c r="A277" s="160">
        <v>45581</v>
      </c>
      <c r="B277" s="171" t="s">
        <v>119</v>
      </c>
      <c r="C277" s="161" t="s">
        <v>167</v>
      </c>
      <c r="D277" s="164">
        <v>1.98</v>
      </c>
      <c r="E277" s="161" t="s">
        <v>171</v>
      </c>
    </row>
    <row r="278" spans="1:5" ht="16.5" thickBot="1" x14ac:dyDescent="0.3">
      <c r="A278" s="160">
        <v>45581</v>
      </c>
      <c r="B278" s="171" t="s">
        <v>119</v>
      </c>
      <c r="C278" s="161" t="s">
        <v>164</v>
      </c>
      <c r="D278" s="164">
        <v>1.61</v>
      </c>
      <c r="E278" s="161" t="s">
        <v>174</v>
      </c>
    </row>
    <row r="279" spans="1:5" ht="16.5" thickBot="1" x14ac:dyDescent="0.3">
      <c r="A279" s="160">
        <v>45581</v>
      </c>
      <c r="B279" s="171" t="s">
        <v>119</v>
      </c>
      <c r="C279" s="161" t="s">
        <v>164</v>
      </c>
      <c r="D279" s="164">
        <v>1.62</v>
      </c>
      <c r="E279" s="161" t="s">
        <v>170</v>
      </c>
    </row>
    <row r="280" spans="1:5" ht="16.5" thickBot="1" x14ac:dyDescent="0.3">
      <c r="A280" s="160">
        <v>45581</v>
      </c>
      <c r="B280" s="171" t="s">
        <v>119</v>
      </c>
      <c r="C280" s="161" t="s">
        <v>163</v>
      </c>
      <c r="D280" s="164">
        <v>1.68</v>
      </c>
      <c r="E280" s="161" t="s">
        <v>170</v>
      </c>
    </row>
    <row r="281" spans="1:5" ht="16.5" thickBot="1" x14ac:dyDescent="0.3">
      <c r="A281" s="160">
        <v>45581</v>
      </c>
      <c r="B281" s="171" t="s">
        <v>119</v>
      </c>
      <c r="C281" s="161" t="s">
        <v>164</v>
      </c>
      <c r="D281" s="164">
        <v>1.59</v>
      </c>
      <c r="E281" s="161" t="s">
        <v>170</v>
      </c>
    </row>
    <row r="282" spans="1:5" ht="16.5" thickBot="1" x14ac:dyDescent="0.3">
      <c r="A282" s="160">
        <v>45581</v>
      </c>
      <c r="B282" s="171" t="s">
        <v>119</v>
      </c>
      <c r="C282" s="161" t="s">
        <v>165</v>
      </c>
      <c r="D282" s="164">
        <v>1.66</v>
      </c>
      <c r="E282" s="161" t="s">
        <v>170</v>
      </c>
    </row>
    <row r="283" spans="1:5" ht="16.5" thickBot="1" x14ac:dyDescent="0.3">
      <c r="A283" s="160">
        <v>45581</v>
      </c>
      <c r="B283" s="171" t="s">
        <v>119</v>
      </c>
      <c r="C283" s="161" t="s">
        <v>164</v>
      </c>
      <c r="D283" s="164">
        <v>1.62</v>
      </c>
      <c r="E283" s="161" t="s">
        <v>170</v>
      </c>
    </row>
    <row r="284" spans="1:5" ht="16.5" thickBot="1" x14ac:dyDescent="0.3">
      <c r="A284" s="160">
        <v>45581</v>
      </c>
      <c r="B284" s="171" t="s">
        <v>119</v>
      </c>
      <c r="C284" s="161" t="s">
        <v>164</v>
      </c>
      <c r="D284" s="164">
        <v>1.53</v>
      </c>
      <c r="E284" s="161" t="s">
        <v>174</v>
      </c>
    </row>
    <row r="285" spans="1:5" ht="16.5" thickBot="1" x14ac:dyDescent="0.3">
      <c r="A285" s="160">
        <v>45581</v>
      </c>
      <c r="B285" s="171" t="s">
        <v>119</v>
      </c>
      <c r="C285" s="161" t="s">
        <v>164</v>
      </c>
      <c r="D285" s="164">
        <v>1.6</v>
      </c>
      <c r="E285" s="161" t="s">
        <v>170</v>
      </c>
    </row>
    <row r="286" spans="1:5" ht="16.5" thickBot="1" x14ac:dyDescent="0.3">
      <c r="A286" s="160">
        <v>45581</v>
      </c>
      <c r="B286" s="171" t="s">
        <v>119</v>
      </c>
      <c r="C286" s="161" t="s">
        <v>164</v>
      </c>
      <c r="D286" s="164">
        <v>1.71</v>
      </c>
      <c r="E286" s="161" t="s">
        <v>174</v>
      </c>
    </row>
    <row r="287" spans="1:5" ht="16.5" thickBot="1" x14ac:dyDescent="0.3">
      <c r="A287" s="160">
        <v>45581</v>
      </c>
      <c r="B287" s="171" t="s">
        <v>119</v>
      </c>
      <c r="C287" s="161" t="s">
        <v>164</v>
      </c>
      <c r="D287" s="164">
        <v>1.71</v>
      </c>
      <c r="E287" s="161" t="s">
        <v>170</v>
      </c>
    </row>
    <row r="288" spans="1:5" ht="16.5" thickBot="1" x14ac:dyDescent="0.3">
      <c r="A288" s="160">
        <v>45581</v>
      </c>
      <c r="B288" s="171" t="s">
        <v>119</v>
      </c>
      <c r="C288" s="161" t="s">
        <v>163</v>
      </c>
      <c r="D288" s="164">
        <v>1.62</v>
      </c>
      <c r="E288" s="161" t="s">
        <v>170</v>
      </c>
    </row>
    <row r="289" spans="1:5" ht="16.5" thickBot="1" x14ac:dyDescent="0.3">
      <c r="A289" s="160">
        <v>45581</v>
      </c>
      <c r="B289" s="171" t="s">
        <v>119</v>
      </c>
      <c r="C289" s="161" t="s">
        <v>163</v>
      </c>
      <c r="D289" s="164">
        <v>1.68</v>
      </c>
      <c r="E289" s="161" t="s">
        <v>170</v>
      </c>
    </row>
    <row r="290" spans="1:5" ht="16.5" thickBot="1" x14ac:dyDescent="0.3">
      <c r="A290" s="160">
        <v>45582</v>
      </c>
      <c r="B290" s="171" t="s">
        <v>119</v>
      </c>
      <c r="C290" s="161" t="s">
        <v>164</v>
      </c>
      <c r="D290" s="164">
        <v>1.77</v>
      </c>
      <c r="E290" s="161" t="s">
        <v>170</v>
      </c>
    </row>
    <row r="291" spans="1:5" ht="16.5" thickBot="1" x14ac:dyDescent="0.3">
      <c r="A291" s="160">
        <v>45582</v>
      </c>
      <c r="B291" s="171" t="s">
        <v>119</v>
      </c>
      <c r="C291" s="161" t="s">
        <v>164</v>
      </c>
      <c r="D291" s="164">
        <v>1.61</v>
      </c>
      <c r="E291" s="161" t="s">
        <v>170</v>
      </c>
    </row>
    <row r="292" spans="1:5" ht="16.5" thickBot="1" x14ac:dyDescent="0.3">
      <c r="A292" s="160">
        <v>45582</v>
      </c>
      <c r="B292" s="171" t="s">
        <v>119</v>
      </c>
      <c r="C292" s="161" t="s">
        <v>164</v>
      </c>
      <c r="D292" s="164">
        <v>1.62</v>
      </c>
      <c r="E292" s="161" t="s">
        <v>174</v>
      </c>
    </row>
    <row r="293" spans="1:5" ht="16.5" thickBot="1" x14ac:dyDescent="0.3">
      <c r="A293" s="160">
        <v>45582</v>
      </c>
      <c r="B293" s="171" t="s">
        <v>119</v>
      </c>
      <c r="C293" s="161" t="s">
        <v>164</v>
      </c>
      <c r="D293" s="164">
        <v>1.6</v>
      </c>
      <c r="E293" s="161" t="s">
        <v>170</v>
      </c>
    </row>
    <row r="294" spans="1:5" ht="16.5" thickBot="1" x14ac:dyDescent="0.3">
      <c r="A294" s="160">
        <v>45582</v>
      </c>
      <c r="B294" s="171" t="s">
        <v>119</v>
      </c>
      <c r="C294" s="161" t="s">
        <v>164</v>
      </c>
      <c r="D294" s="165" t="s">
        <v>169</v>
      </c>
      <c r="E294" s="161" t="s">
        <v>171</v>
      </c>
    </row>
    <row r="295" spans="1:5" ht="16.5" thickBot="1" x14ac:dyDescent="0.3">
      <c r="A295" s="160">
        <v>45582</v>
      </c>
      <c r="B295" s="171" t="s">
        <v>119</v>
      </c>
      <c r="C295" s="161" t="s">
        <v>164</v>
      </c>
      <c r="D295" s="164">
        <v>1.67</v>
      </c>
      <c r="E295" s="161" t="s">
        <v>170</v>
      </c>
    </row>
    <row r="296" spans="1:5" ht="16.5" thickBot="1" x14ac:dyDescent="0.3">
      <c r="A296" s="160">
        <v>45582</v>
      </c>
      <c r="B296" s="171" t="s">
        <v>119</v>
      </c>
      <c r="C296" s="161" t="s">
        <v>164</v>
      </c>
      <c r="D296" s="164">
        <v>1.53</v>
      </c>
      <c r="E296" s="161" t="s">
        <v>170</v>
      </c>
    </row>
    <row r="297" spans="1:5" ht="16.5" thickBot="1" x14ac:dyDescent="0.3">
      <c r="A297" s="160">
        <v>45582</v>
      </c>
      <c r="B297" s="171" t="s">
        <v>119</v>
      </c>
      <c r="C297" s="161" t="s">
        <v>166</v>
      </c>
      <c r="D297" s="164">
        <v>1.55</v>
      </c>
      <c r="E297" s="161" t="s">
        <v>170</v>
      </c>
    </row>
    <row r="298" spans="1:5" ht="16.5" thickBot="1" x14ac:dyDescent="0.3">
      <c r="A298" s="160">
        <v>45582</v>
      </c>
      <c r="B298" s="171" t="s">
        <v>119</v>
      </c>
      <c r="C298" s="161" t="s">
        <v>164</v>
      </c>
      <c r="D298" s="164">
        <v>1.85</v>
      </c>
      <c r="E298" s="161" t="s">
        <v>170</v>
      </c>
    </row>
    <row r="299" spans="1:5" ht="16.5" thickBot="1" x14ac:dyDescent="0.3">
      <c r="A299" s="160">
        <v>45582</v>
      </c>
      <c r="B299" s="171" t="s">
        <v>119</v>
      </c>
      <c r="C299" s="161" t="s">
        <v>163</v>
      </c>
      <c r="D299" s="164">
        <v>1.7</v>
      </c>
      <c r="E299" s="161" t="s">
        <v>170</v>
      </c>
    </row>
    <row r="300" spans="1:5" ht="16.5" thickBot="1" x14ac:dyDescent="0.3">
      <c r="A300" s="160">
        <v>45582</v>
      </c>
      <c r="B300" s="171" t="s">
        <v>119</v>
      </c>
      <c r="C300" s="161" t="s">
        <v>164</v>
      </c>
      <c r="D300" s="164">
        <v>1.62</v>
      </c>
      <c r="E300" s="161" t="s">
        <v>170</v>
      </c>
    </row>
    <row r="301" spans="1:5" ht="16.5" thickBot="1" x14ac:dyDescent="0.3">
      <c r="A301" s="160">
        <v>45582</v>
      </c>
      <c r="B301" s="171" t="s">
        <v>119</v>
      </c>
      <c r="C301" s="161" t="s">
        <v>167</v>
      </c>
      <c r="D301" s="164">
        <v>1.98</v>
      </c>
      <c r="E301" s="161" t="s">
        <v>171</v>
      </c>
    </row>
    <row r="302" spans="1:5" ht="16.5" thickBot="1" x14ac:dyDescent="0.3">
      <c r="A302" s="160">
        <v>45582</v>
      </c>
      <c r="B302" s="171" t="s">
        <v>119</v>
      </c>
      <c r="C302" s="161" t="s">
        <v>163</v>
      </c>
      <c r="D302" s="164">
        <v>1.68</v>
      </c>
      <c r="E302" s="161" t="s">
        <v>170</v>
      </c>
    </row>
    <row r="303" spans="1:5" ht="16.5" thickBot="1" x14ac:dyDescent="0.3">
      <c r="A303" s="160">
        <v>45582</v>
      </c>
      <c r="B303" s="171" t="s">
        <v>119</v>
      </c>
      <c r="C303" s="161" t="s">
        <v>164</v>
      </c>
      <c r="D303" s="164">
        <v>1.61</v>
      </c>
      <c r="E303" s="161" t="s">
        <v>170</v>
      </c>
    </row>
    <row r="304" spans="1:5" ht="16.5" thickBot="1" x14ac:dyDescent="0.3">
      <c r="A304" s="160">
        <v>45582</v>
      </c>
      <c r="B304" s="171" t="s">
        <v>119</v>
      </c>
      <c r="C304" s="161" t="s">
        <v>164</v>
      </c>
      <c r="D304" s="164">
        <v>1.59</v>
      </c>
      <c r="E304" s="161" t="s">
        <v>170</v>
      </c>
    </row>
    <row r="305" spans="1:5" ht="16.5" thickBot="1" x14ac:dyDescent="0.3">
      <c r="A305" s="160">
        <v>45582</v>
      </c>
      <c r="B305" s="171" t="s">
        <v>119</v>
      </c>
      <c r="C305" s="161" t="s">
        <v>164</v>
      </c>
      <c r="D305" s="164">
        <v>1.53</v>
      </c>
      <c r="E305" s="161" t="s">
        <v>170</v>
      </c>
    </row>
    <row r="306" spans="1:5" ht="16.5" thickBot="1" x14ac:dyDescent="0.3">
      <c r="A306" s="160">
        <v>45582</v>
      </c>
      <c r="B306" s="171" t="s">
        <v>119</v>
      </c>
      <c r="C306" s="161" t="s">
        <v>164</v>
      </c>
      <c r="D306" s="164">
        <v>1.71</v>
      </c>
      <c r="E306" s="161" t="s">
        <v>170</v>
      </c>
    </row>
    <row r="307" spans="1:5" ht="16.5" thickBot="1" x14ac:dyDescent="0.3">
      <c r="A307" s="160">
        <v>45582</v>
      </c>
      <c r="B307" s="171" t="s">
        <v>119</v>
      </c>
      <c r="C307" s="161" t="s">
        <v>164</v>
      </c>
      <c r="D307" s="164">
        <v>1.6</v>
      </c>
      <c r="E307" s="161" t="s">
        <v>170</v>
      </c>
    </row>
    <row r="308" spans="1:5" ht="16.5" thickBot="1" x14ac:dyDescent="0.3">
      <c r="A308" s="160">
        <v>45582</v>
      </c>
      <c r="B308" s="171" t="s">
        <v>119</v>
      </c>
      <c r="C308" s="161" t="s">
        <v>164</v>
      </c>
      <c r="D308" s="164">
        <v>1.62</v>
      </c>
      <c r="E308" s="161" t="s">
        <v>170</v>
      </c>
    </row>
    <row r="309" spans="1:5" ht="16.5" thickBot="1" x14ac:dyDescent="0.3">
      <c r="A309" s="160">
        <v>45582</v>
      </c>
      <c r="B309" s="171" t="s">
        <v>119</v>
      </c>
      <c r="C309" s="161" t="s">
        <v>164</v>
      </c>
      <c r="D309" s="164">
        <v>1.71</v>
      </c>
      <c r="E309" s="161" t="s">
        <v>170</v>
      </c>
    </row>
    <row r="310" spans="1:5" ht="16.5" thickBot="1" x14ac:dyDescent="0.3">
      <c r="A310" s="160">
        <v>45582</v>
      </c>
      <c r="B310" s="171" t="s">
        <v>119</v>
      </c>
      <c r="C310" s="161" t="s">
        <v>163</v>
      </c>
      <c r="D310" s="164">
        <v>1.62</v>
      </c>
      <c r="E310" s="161" t="s">
        <v>170</v>
      </c>
    </row>
    <row r="311" spans="1:5" ht="16.5" thickBot="1" x14ac:dyDescent="0.3">
      <c r="A311" s="160">
        <v>45582</v>
      </c>
      <c r="B311" s="171" t="s">
        <v>119</v>
      </c>
      <c r="C311" s="161" t="s">
        <v>163</v>
      </c>
      <c r="D311" s="164">
        <v>1.7</v>
      </c>
      <c r="E311" s="161" t="s">
        <v>172</v>
      </c>
    </row>
    <row r="312" spans="1:5" ht="16.5" thickBot="1" x14ac:dyDescent="0.3">
      <c r="A312" s="160">
        <v>45582</v>
      </c>
      <c r="B312" s="171" t="s">
        <v>119</v>
      </c>
      <c r="C312" s="161" t="s">
        <v>163</v>
      </c>
      <c r="D312" s="164">
        <v>1.7</v>
      </c>
      <c r="E312" s="161" t="s">
        <v>170</v>
      </c>
    </row>
    <row r="313" spans="1:5" ht="16.5" thickBot="1" x14ac:dyDescent="0.3">
      <c r="A313" s="160">
        <v>45582</v>
      </c>
      <c r="B313" s="171" t="s">
        <v>119</v>
      </c>
      <c r="C313" s="161" t="s">
        <v>163</v>
      </c>
      <c r="D313" s="164">
        <v>1.7</v>
      </c>
      <c r="E313" s="161" t="s">
        <v>170</v>
      </c>
    </row>
    <row r="314" spans="1:5" ht="16.5" thickBot="1" x14ac:dyDescent="0.3">
      <c r="A314" s="160">
        <v>45582</v>
      </c>
      <c r="B314" s="171" t="s">
        <v>119</v>
      </c>
      <c r="C314" s="161" t="s">
        <v>163</v>
      </c>
      <c r="D314" s="164">
        <v>1.53</v>
      </c>
      <c r="E314" s="161" t="s">
        <v>170</v>
      </c>
    </row>
    <row r="315" spans="1:5" ht="16.5" thickBot="1" x14ac:dyDescent="0.3">
      <c r="A315" s="160">
        <v>45582</v>
      </c>
      <c r="B315" s="171" t="s">
        <v>119</v>
      </c>
      <c r="C315" s="161" t="s">
        <v>163</v>
      </c>
      <c r="D315" s="164">
        <v>1.68</v>
      </c>
      <c r="E315" s="161" t="s">
        <v>170</v>
      </c>
    </row>
    <row r="316" spans="1:5" ht="16.5" thickBot="1" x14ac:dyDescent="0.3">
      <c r="A316" s="160">
        <v>45583</v>
      </c>
      <c r="B316" s="171" t="s">
        <v>119</v>
      </c>
      <c r="C316" s="161" t="s">
        <v>164</v>
      </c>
      <c r="D316" s="164">
        <v>1.56</v>
      </c>
      <c r="E316" s="161" t="s">
        <v>170</v>
      </c>
    </row>
    <row r="317" spans="1:5" ht="16.5" thickBot="1" x14ac:dyDescent="0.3">
      <c r="A317" s="160">
        <v>45583</v>
      </c>
      <c r="B317" s="171" t="s">
        <v>119</v>
      </c>
      <c r="C317" s="161" t="s">
        <v>164</v>
      </c>
      <c r="D317" s="164">
        <v>1.61</v>
      </c>
      <c r="E317" s="161" t="s">
        <v>170</v>
      </c>
    </row>
    <row r="318" spans="1:5" ht="16.5" thickBot="1" x14ac:dyDescent="0.3">
      <c r="A318" s="160">
        <v>45583</v>
      </c>
      <c r="B318" s="171" t="s">
        <v>119</v>
      </c>
      <c r="C318" s="161" t="s">
        <v>164</v>
      </c>
      <c r="D318" s="164">
        <v>1.6</v>
      </c>
      <c r="E318" s="161" t="s">
        <v>170</v>
      </c>
    </row>
    <row r="319" spans="1:5" ht="16.5" thickBot="1" x14ac:dyDescent="0.3">
      <c r="A319" s="160">
        <v>45583</v>
      </c>
      <c r="B319" s="171" t="s">
        <v>119</v>
      </c>
      <c r="C319" s="161" t="s">
        <v>164</v>
      </c>
      <c r="D319" s="164">
        <v>1.67</v>
      </c>
      <c r="E319" s="161" t="s">
        <v>170</v>
      </c>
    </row>
    <row r="320" spans="1:5" ht="16.5" thickBot="1" x14ac:dyDescent="0.3">
      <c r="A320" s="160">
        <v>45583</v>
      </c>
      <c r="B320" s="171" t="s">
        <v>119</v>
      </c>
      <c r="C320" s="161" t="s">
        <v>164</v>
      </c>
      <c r="D320" s="164">
        <v>1.53</v>
      </c>
      <c r="E320" s="161" t="s">
        <v>170</v>
      </c>
    </row>
    <row r="321" spans="1:5" ht="16.5" thickBot="1" x14ac:dyDescent="0.3">
      <c r="A321" s="160">
        <v>45583</v>
      </c>
      <c r="B321" s="171" t="s">
        <v>119</v>
      </c>
      <c r="C321" s="161" t="s">
        <v>163</v>
      </c>
      <c r="D321" s="164">
        <v>1.7</v>
      </c>
      <c r="E321" s="161" t="s">
        <v>170</v>
      </c>
    </row>
    <row r="322" spans="1:5" ht="16.5" thickBot="1" x14ac:dyDescent="0.3">
      <c r="A322" s="160">
        <v>45583</v>
      </c>
      <c r="B322" s="171" t="s">
        <v>119</v>
      </c>
      <c r="C322" s="161" t="s">
        <v>166</v>
      </c>
      <c r="D322" s="164">
        <v>1.55</v>
      </c>
      <c r="E322" s="161" t="s">
        <v>170</v>
      </c>
    </row>
    <row r="323" spans="1:5" ht="16.5" thickBot="1" x14ac:dyDescent="0.3">
      <c r="A323" s="160">
        <v>45583</v>
      </c>
      <c r="B323" s="171" t="s">
        <v>119</v>
      </c>
      <c r="C323" s="161" t="s">
        <v>165</v>
      </c>
      <c r="D323" s="164">
        <v>1.66</v>
      </c>
      <c r="E323" s="161" t="s">
        <v>170</v>
      </c>
    </row>
    <row r="324" spans="1:5" ht="16.5" thickBot="1" x14ac:dyDescent="0.3">
      <c r="A324" s="160">
        <v>45583</v>
      </c>
      <c r="B324" s="171" t="s">
        <v>119</v>
      </c>
      <c r="C324" s="161" t="s">
        <v>164</v>
      </c>
      <c r="D324" s="164">
        <v>1.62</v>
      </c>
      <c r="E324" s="161" t="s">
        <v>170</v>
      </c>
    </row>
    <row r="325" spans="1:5" ht="16.5" thickBot="1" x14ac:dyDescent="0.3">
      <c r="A325" s="160">
        <v>45583</v>
      </c>
      <c r="B325" s="171" t="s">
        <v>119</v>
      </c>
      <c r="C325" s="161" t="s">
        <v>167</v>
      </c>
      <c r="D325" s="164">
        <v>1.98</v>
      </c>
      <c r="E325" s="161" t="s">
        <v>171</v>
      </c>
    </row>
    <row r="326" spans="1:5" ht="16.5" thickBot="1" x14ac:dyDescent="0.3">
      <c r="A326" s="160">
        <v>45583</v>
      </c>
      <c r="B326" s="171" t="s">
        <v>119</v>
      </c>
      <c r="C326" s="161" t="s">
        <v>164</v>
      </c>
      <c r="D326" s="164">
        <v>1.6</v>
      </c>
      <c r="E326" s="161" t="s">
        <v>170</v>
      </c>
    </row>
    <row r="327" spans="1:5" ht="16.5" thickBot="1" x14ac:dyDescent="0.3">
      <c r="A327" s="160">
        <v>45583</v>
      </c>
      <c r="B327" s="171" t="s">
        <v>119</v>
      </c>
      <c r="C327" s="161" t="s">
        <v>164</v>
      </c>
      <c r="D327" s="164">
        <v>1.62</v>
      </c>
      <c r="E327" s="161" t="s">
        <v>170</v>
      </c>
    </row>
    <row r="328" spans="1:5" ht="16.5" thickBot="1" x14ac:dyDescent="0.3">
      <c r="A328" s="160">
        <v>45583</v>
      </c>
      <c r="B328" s="171" t="s">
        <v>119</v>
      </c>
      <c r="C328" s="161" t="s">
        <v>163</v>
      </c>
      <c r="D328" s="164">
        <v>1.7</v>
      </c>
      <c r="E328" s="161" t="s">
        <v>170</v>
      </c>
    </row>
    <row r="329" spans="1:5" ht="16.5" thickBot="1" x14ac:dyDescent="0.3">
      <c r="A329" s="160">
        <v>45583</v>
      </c>
      <c r="B329" s="171" t="s">
        <v>119</v>
      </c>
      <c r="C329" s="161" t="s">
        <v>163</v>
      </c>
      <c r="D329" s="164">
        <v>1.7</v>
      </c>
      <c r="E329" s="161" t="s">
        <v>170</v>
      </c>
    </row>
    <row r="330" spans="1:5" ht="16.5" thickBot="1" x14ac:dyDescent="0.3">
      <c r="A330" s="160">
        <v>45583</v>
      </c>
      <c r="B330" s="171" t="s">
        <v>119</v>
      </c>
      <c r="C330" s="161" t="s">
        <v>163</v>
      </c>
      <c r="D330" s="164">
        <v>1.7</v>
      </c>
      <c r="E330" s="161" t="s">
        <v>170</v>
      </c>
    </row>
    <row r="331" spans="1:5" ht="16.5" thickBot="1" x14ac:dyDescent="0.3">
      <c r="A331" s="160">
        <v>45584</v>
      </c>
      <c r="B331" s="171" t="s">
        <v>119</v>
      </c>
      <c r="C331" s="161" t="s">
        <v>167</v>
      </c>
      <c r="D331" s="164">
        <v>1.88</v>
      </c>
      <c r="E331" s="161" t="s">
        <v>171</v>
      </c>
    </row>
    <row r="332" spans="1:5" ht="16.5" thickBot="1" x14ac:dyDescent="0.3">
      <c r="A332" s="160">
        <v>45584</v>
      </c>
      <c r="B332" s="171" t="s">
        <v>119</v>
      </c>
      <c r="C332" s="161" t="s">
        <v>163</v>
      </c>
      <c r="D332" s="164">
        <v>1.7</v>
      </c>
      <c r="E332" s="161" t="s">
        <v>170</v>
      </c>
    </row>
    <row r="333" spans="1:5" ht="16.5" thickBot="1" x14ac:dyDescent="0.3">
      <c r="A333" s="160">
        <v>45584</v>
      </c>
      <c r="B333" s="171" t="s">
        <v>119</v>
      </c>
      <c r="C333" s="161" t="s">
        <v>163</v>
      </c>
      <c r="D333" s="164">
        <v>1.7</v>
      </c>
      <c r="E333" s="161" t="s">
        <v>170</v>
      </c>
    </row>
    <row r="334" spans="1:5" ht="16.5" thickBot="1" x14ac:dyDescent="0.3">
      <c r="A334" s="160">
        <v>45584</v>
      </c>
      <c r="B334" s="171" t="s">
        <v>119</v>
      </c>
      <c r="C334" s="161" t="s">
        <v>163</v>
      </c>
      <c r="D334" s="164">
        <v>1.7</v>
      </c>
      <c r="E334" s="161" t="s">
        <v>170</v>
      </c>
    </row>
    <row r="335" spans="1:5" ht="16.5" thickBot="1" x14ac:dyDescent="0.3">
      <c r="A335" s="160">
        <v>45585</v>
      </c>
      <c r="B335" s="171" t="s">
        <v>119</v>
      </c>
      <c r="C335" s="161" t="s">
        <v>167</v>
      </c>
      <c r="D335" s="164">
        <v>1.88</v>
      </c>
      <c r="E335" s="161" t="s">
        <v>171</v>
      </c>
    </row>
    <row r="336" spans="1:5" ht="16.5" thickBot="1" x14ac:dyDescent="0.3">
      <c r="A336" s="160">
        <v>45585</v>
      </c>
      <c r="B336" s="171" t="s">
        <v>119</v>
      </c>
      <c r="C336" s="161" t="s">
        <v>163</v>
      </c>
      <c r="D336" s="164">
        <v>1.7</v>
      </c>
      <c r="E336" s="161" t="s">
        <v>170</v>
      </c>
    </row>
    <row r="337" spans="1:5" ht="16.5" thickBot="1" x14ac:dyDescent="0.3">
      <c r="A337" s="160">
        <v>45585</v>
      </c>
      <c r="B337" s="171" t="s">
        <v>119</v>
      </c>
      <c r="C337" s="161" t="s">
        <v>163</v>
      </c>
      <c r="D337" s="164">
        <v>1.7</v>
      </c>
      <c r="E337" s="161" t="s">
        <v>170</v>
      </c>
    </row>
    <row r="338" spans="1:5" ht="16.5" thickBot="1" x14ac:dyDescent="0.3">
      <c r="A338" s="160">
        <v>45585</v>
      </c>
      <c r="B338" s="171" t="s">
        <v>119</v>
      </c>
      <c r="C338" s="161" t="s">
        <v>163</v>
      </c>
      <c r="D338" s="164">
        <v>1.7</v>
      </c>
      <c r="E338" s="161" t="s">
        <v>170</v>
      </c>
    </row>
    <row r="339" spans="1:5" ht="16.5" thickBot="1" x14ac:dyDescent="0.3">
      <c r="A339" s="160">
        <v>45586</v>
      </c>
      <c r="B339" s="171" t="s">
        <v>119</v>
      </c>
      <c r="C339" s="161" t="s">
        <v>164</v>
      </c>
      <c r="D339" s="164">
        <v>1.62</v>
      </c>
      <c r="E339" s="161" t="s">
        <v>170</v>
      </c>
    </row>
    <row r="340" spans="1:5" ht="16.5" thickBot="1" x14ac:dyDescent="0.3">
      <c r="A340" s="160">
        <v>45586</v>
      </c>
      <c r="B340" s="171" t="s">
        <v>119</v>
      </c>
      <c r="C340" s="161" t="s">
        <v>167</v>
      </c>
      <c r="D340" s="164">
        <v>1.88</v>
      </c>
      <c r="E340" s="161" t="s">
        <v>170</v>
      </c>
    </row>
    <row r="341" spans="1:5" ht="16.5" thickBot="1" x14ac:dyDescent="0.3">
      <c r="A341" s="160">
        <v>45586</v>
      </c>
      <c r="B341" s="171" t="s">
        <v>119</v>
      </c>
      <c r="C341" s="161" t="s">
        <v>166</v>
      </c>
      <c r="D341" s="164">
        <v>1.55</v>
      </c>
      <c r="E341" s="161" t="s">
        <v>170</v>
      </c>
    </row>
    <row r="342" spans="1:5" ht="16.5" thickBot="1" x14ac:dyDescent="0.3">
      <c r="A342" s="160">
        <v>45586</v>
      </c>
      <c r="B342" s="171" t="s">
        <v>119</v>
      </c>
      <c r="C342" s="161" t="s">
        <v>163</v>
      </c>
      <c r="D342" s="164">
        <v>1.53</v>
      </c>
      <c r="E342" s="161" t="s">
        <v>170</v>
      </c>
    </row>
    <row r="343" spans="1:5" ht="16.5" thickBot="1" x14ac:dyDescent="0.3">
      <c r="A343" s="160">
        <v>45586</v>
      </c>
      <c r="B343" s="171" t="s">
        <v>119</v>
      </c>
      <c r="C343" s="161" t="s">
        <v>164</v>
      </c>
      <c r="D343" s="164">
        <v>1.77</v>
      </c>
      <c r="E343" s="161" t="s">
        <v>170</v>
      </c>
    </row>
    <row r="344" spans="1:5" ht="16.5" thickBot="1" x14ac:dyDescent="0.3">
      <c r="A344" s="160">
        <v>45586</v>
      </c>
      <c r="B344" s="171" t="s">
        <v>119</v>
      </c>
      <c r="C344" s="161" t="s">
        <v>164</v>
      </c>
      <c r="D344" s="164">
        <v>1.67</v>
      </c>
      <c r="E344" s="161" t="s">
        <v>170</v>
      </c>
    </row>
    <row r="345" spans="1:5" ht="16.5" thickBot="1" x14ac:dyDescent="0.3">
      <c r="A345" s="160">
        <v>45586</v>
      </c>
      <c r="B345" s="171" t="s">
        <v>119</v>
      </c>
      <c r="C345" s="161" t="s">
        <v>164</v>
      </c>
      <c r="D345" s="164">
        <v>1.6</v>
      </c>
      <c r="E345" s="161" t="s">
        <v>170</v>
      </c>
    </row>
    <row r="346" spans="1:5" ht="16.5" thickBot="1" x14ac:dyDescent="0.3">
      <c r="A346" s="160">
        <v>45586</v>
      </c>
      <c r="B346" s="171" t="s">
        <v>119</v>
      </c>
      <c r="C346" s="161" t="s">
        <v>167</v>
      </c>
      <c r="D346" s="164">
        <v>1.5</v>
      </c>
      <c r="E346" s="161" t="s">
        <v>170</v>
      </c>
    </row>
    <row r="347" spans="1:5" ht="16.5" thickBot="1" x14ac:dyDescent="0.3">
      <c r="A347" s="160">
        <v>45586</v>
      </c>
      <c r="B347" s="171" t="s">
        <v>119</v>
      </c>
      <c r="C347" s="161" t="s">
        <v>163</v>
      </c>
      <c r="D347" s="164">
        <v>1.62</v>
      </c>
      <c r="E347" s="161" t="s">
        <v>170</v>
      </c>
    </row>
    <row r="348" spans="1:5" ht="16.5" thickBot="1" x14ac:dyDescent="0.3">
      <c r="A348" s="160">
        <v>45586</v>
      </c>
      <c r="B348" s="171" t="s">
        <v>119</v>
      </c>
      <c r="C348" s="161" t="s">
        <v>164</v>
      </c>
      <c r="D348" s="164">
        <v>1.71</v>
      </c>
      <c r="E348" s="161" t="s">
        <v>170</v>
      </c>
    </row>
    <row r="349" spans="1:5" ht="16.5" thickBot="1" x14ac:dyDescent="0.3">
      <c r="A349" s="160">
        <v>45586</v>
      </c>
      <c r="B349" s="171" t="s">
        <v>119</v>
      </c>
      <c r="C349" s="161" t="s">
        <v>168</v>
      </c>
      <c r="D349" s="164">
        <v>1.66</v>
      </c>
      <c r="E349" s="161" t="s">
        <v>170</v>
      </c>
    </row>
    <row r="350" spans="1:5" ht="16.5" thickBot="1" x14ac:dyDescent="0.3">
      <c r="A350" s="160">
        <v>45586</v>
      </c>
      <c r="B350" s="171" t="s">
        <v>119</v>
      </c>
      <c r="C350" s="161" t="s">
        <v>163</v>
      </c>
      <c r="D350" s="164">
        <v>1.7</v>
      </c>
      <c r="E350" s="161" t="s">
        <v>170</v>
      </c>
    </row>
    <row r="351" spans="1:5" ht="16.5" thickBot="1" x14ac:dyDescent="0.3">
      <c r="A351" s="160">
        <v>45586</v>
      </c>
      <c r="B351" s="171" t="s">
        <v>119</v>
      </c>
      <c r="C351" s="161" t="s">
        <v>164</v>
      </c>
      <c r="D351" s="164">
        <v>1.62</v>
      </c>
      <c r="E351" s="161" t="s">
        <v>170</v>
      </c>
    </row>
    <row r="352" spans="1:5" ht="16.5" thickBot="1" x14ac:dyDescent="0.3">
      <c r="A352" s="160">
        <v>45586</v>
      </c>
      <c r="B352" s="171" t="s">
        <v>119</v>
      </c>
      <c r="C352" s="161" t="s">
        <v>164</v>
      </c>
      <c r="D352" s="164">
        <v>1.53</v>
      </c>
      <c r="E352" s="161" t="s">
        <v>170</v>
      </c>
    </row>
    <row r="353" spans="1:5" ht="16.5" thickBot="1" x14ac:dyDescent="0.3">
      <c r="A353" s="160">
        <v>45586</v>
      </c>
      <c r="B353" s="171" t="s">
        <v>119</v>
      </c>
      <c r="C353" s="161" t="s">
        <v>164</v>
      </c>
      <c r="D353" s="164">
        <v>1.6</v>
      </c>
      <c r="E353" s="161" t="s">
        <v>170</v>
      </c>
    </row>
    <row r="354" spans="1:5" ht="16.5" thickBot="1" x14ac:dyDescent="0.3">
      <c r="A354" s="160">
        <v>45586</v>
      </c>
      <c r="B354" s="171" t="s">
        <v>119</v>
      </c>
      <c r="C354" s="161" t="s">
        <v>164</v>
      </c>
      <c r="D354" s="164">
        <v>1.71</v>
      </c>
      <c r="E354" s="161" t="s">
        <v>170</v>
      </c>
    </row>
    <row r="355" spans="1:5" ht="16.5" thickBot="1" x14ac:dyDescent="0.3">
      <c r="A355" s="160">
        <v>45586</v>
      </c>
      <c r="B355" s="171" t="s">
        <v>119</v>
      </c>
      <c r="C355" s="161" t="s">
        <v>164</v>
      </c>
      <c r="D355" s="164">
        <v>1.53</v>
      </c>
      <c r="E355" s="161" t="s">
        <v>170</v>
      </c>
    </row>
    <row r="356" spans="1:5" ht="16.5" thickBot="1" x14ac:dyDescent="0.3">
      <c r="A356" s="160">
        <v>45586</v>
      </c>
      <c r="B356" s="171" t="s">
        <v>119</v>
      </c>
      <c r="C356" s="161" t="s">
        <v>167</v>
      </c>
      <c r="D356" s="164">
        <v>1.88</v>
      </c>
      <c r="E356" s="161" t="s">
        <v>171</v>
      </c>
    </row>
    <row r="357" spans="1:5" ht="16.5" thickBot="1" x14ac:dyDescent="0.3">
      <c r="A357" s="160">
        <v>45586</v>
      </c>
      <c r="B357" s="171" t="s">
        <v>119</v>
      </c>
      <c r="C357" s="161" t="s">
        <v>164</v>
      </c>
      <c r="D357" s="164">
        <v>1.62</v>
      </c>
      <c r="E357" s="161" t="s">
        <v>170</v>
      </c>
    </row>
    <row r="358" spans="1:5" ht="16.5" thickBot="1" x14ac:dyDescent="0.3">
      <c r="A358" s="160">
        <v>45586</v>
      </c>
      <c r="B358" s="171" t="s">
        <v>119</v>
      </c>
      <c r="C358" s="161" t="s">
        <v>163</v>
      </c>
      <c r="D358" s="164">
        <v>1.68</v>
      </c>
      <c r="E358" s="161" t="s">
        <v>170</v>
      </c>
    </row>
    <row r="359" spans="1:5" ht="16.5" thickBot="1" x14ac:dyDescent="0.3">
      <c r="A359" s="160">
        <v>45586</v>
      </c>
      <c r="B359" s="171" t="s">
        <v>119</v>
      </c>
      <c r="C359" s="161" t="s">
        <v>164</v>
      </c>
      <c r="D359" s="164">
        <v>1.61</v>
      </c>
      <c r="E359" s="161" t="s">
        <v>170</v>
      </c>
    </row>
    <row r="360" spans="1:5" ht="16.5" thickBot="1" x14ac:dyDescent="0.3">
      <c r="A360" s="160">
        <v>45586</v>
      </c>
      <c r="B360" s="171" t="s">
        <v>119</v>
      </c>
      <c r="C360" s="161" t="s">
        <v>164</v>
      </c>
      <c r="D360" s="164">
        <v>1.59</v>
      </c>
      <c r="E360" s="161" t="s">
        <v>170</v>
      </c>
    </row>
    <row r="361" spans="1:5" ht="16.5" thickBot="1" x14ac:dyDescent="0.3">
      <c r="A361" s="160">
        <v>45586</v>
      </c>
      <c r="B361" s="171" t="s">
        <v>119</v>
      </c>
      <c r="C361" s="161" t="s">
        <v>163</v>
      </c>
      <c r="D361" s="164">
        <v>1.7</v>
      </c>
      <c r="E361" s="161" t="s">
        <v>170</v>
      </c>
    </row>
    <row r="362" spans="1:5" ht="16.5" thickBot="1" x14ac:dyDescent="0.3">
      <c r="A362" s="160">
        <v>45586</v>
      </c>
      <c r="B362" s="171" t="s">
        <v>119</v>
      </c>
      <c r="C362" s="161" t="s">
        <v>166</v>
      </c>
      <c r="D362" s="164">
        <v>1.63</v>
      </c>
      <c r="E362" s="161" t="s">
        <v>173</v>
      </c>
    </row>
    <row r="363" spans="1:5" ht="16.5" thickBot="1" x14ac:dyDescent="0.3">
      <c r="A363" s="160">
        <v>45586</v>
      </c>
      <c r="B363" s="171" t="s">
        <v>119</v>
      </c>
      <c r="C363" s="161" t="s">
        <v>166</v>
      </c>
      <c r="D363" s="164">
        <v>1.55</v>
      </c>
      <c r="E363" s="161" t="s">
        <v>170</v>
      </c>
    </row>
    <row r="364" spans="1:5" ht="16.5" thickBot="1" x14ac:dyDescent="0.3">
      <c r="A364" s="160">
        <v>45587</v>
      </c>
      <c r="B364" s="171" t="s">
        <v>119</v>
      </c>
      <c r="C364" s="161" t="s">
        <v>163</v>
      </c>
      <c r="D364" s="164">
        <v>1.53</v>
      </c>
      <c r="E364" s="161" t="s">
        <v>170</v>
      </c>
    </row>
    <row r="365" spans="1:5" ht="16.5" thickBot="1" x14ac:dyDescent="0.3">
      <c r="A365" s="160">
        <v>45587</v>
      </c>
      <c r="B365" s="171" t="s">
        <v>119</v>
      </c>
      <c r="C365" s="161" t="s">
        <v>164</v>
      </c>
      <c r="D365" s="164">
        <v>1.77</v>
      </c>
      <c r="E365" s="161" t="s">
        <v>170</v>
      </c>
    </row>
    <row r="366" spans="1:5" ht="16.5" thickBot="1" x14ac:dyDescent="0.3">
      <c r="A366" s="160">
        <v>45587</v>
      </c>
      <c r="B366" s="171" t="s">
        <v>119</v>
      </c>
      <c r="C366" s="161" t="s">
        <v>163</v>
      </c>
      <c r="D366" s="164">
        <v>1.53</v>
      </c>
      <c r="E366" s="161" t="s">
        <v>170</v>
      </c>
    </row>
    <row r="367" spans="1:5" ht="16.5" thickBot="1" x14ac:dyDescent="0.3">
      <c r="A367" s="160">
        <v>45587</v>
      </c>
      <c r="B367" s="171" t="s">
        <v>119</v>
      </c>
      <c r="C367" s="161" t="s">
        <v>166</v>
      </c>
      <c r="D367" s="164">
        <v>1.55</v>
      </c>
      <c r="E367" s="161" t="s">
        <v>170</v>
      </c>
    </row>
    <row r="368" spans="1:5" ht="16.5" thickBot="1" x14ac:dyDescent="0.3">
      <c r="A368" s="160">
        <v>45587</v>
      </c>
      <c r="B368" s="171" t="s">
        <v>119</v>
      </c>
      <c r="C368" s="161" t="s">
        <v>167</v>
      </c>
      <c r="D368" s="164">
        <v>1.88</v>
      </c>
      <c r="E368" s="161" t="s">
        <v>170</v>
      </c>
    </row>
    <row r="369" spans="1:5" ht="16.5" thickBot="1" x14ac:dyDescent="0.3">
      <c r="A369" s="160">
        <v>45587</v>
      </c>
      <c r="B369" s="171" t="s">
        <v>119</v>
      </c>
      <c r="C369" s="161" t="s">
        <v>164</v>
      </c>
      <c r="D369" s="164">
        <v>1.62</v>
      </c>
      <c r="E369" s="161" t="s">
        <v>170</v>
      </c>
    </row>
    <row r="370" spans="1:5" ht="16.5" thickBot="1" x14ac:dyDescent="0.3">
      <c r="A370" s="160">
        <v>45587</v>
      </c>
      <c r="B370" s="171" t="s">
        <v>119</v>
      </c>
      <c r="C370" s="161" t="s">
        <v>164</v>
      </c>
      <c r="D370" s="164">
        <v>1.58</v>
      </c>
      <c r="E370" s="161" t="s">
        <v>170</v>
      </c>
    </row>
    <row r="371" spans="1:5" ht="16.5" thickBot="1" x14ac:dyDescent="0.3">
      <c r="A371" s="160">
        <v>45587</v>
      </c>
      <c r="B371" s="171" t="s">
        <v>119</v>
      </c>
      <c r="C371" s="161" t="s">
        <v>167</v>
      </c>
      <c r="D371" s="164">
        <v>1.5</v>
      </c>
      <c r="E371" s="161" t="s">
        <v>170</v>
      </c>
    </row>
    <row r="372" spans="1:5" ht="16.5" thickBot="1" x14ac:dyDescent="0.3">
      <c r="A372" s="160">
        <v>45587</v>
      </c>
      <c r="B372" s="171" t="s">
        <v>119</v>
      </c>
      <c r="C372" s="161" t="s">
        <v>164</v>
      </c>
      <c r="D372" s="164">
        <v>1.6</v>
      </c>
      <c r="E372" s="161" t="s">
        <v>170</v>
      </c>
    </row>
    <row r="373" spans="1:5" ht="16.5" thickBot="1" x14ac:dyDescent="0.3">
      <c r="A373" s="160">
        <v>45587</v>
      </c>
      <c r="B373" s="171" t="s">
        <v>119</v>
      </c>
      <c r="C373" s="161" t="s">
        <v>164</v>
      </c>
      <c r="D373" s="164">
        <v>1.67</v>
      </c>
      <c r="E373" s="161" t="s">
        <v>170</v>
      </c>
    </row>
    <row r="374" spans="1:5" ht="16.5" thickBot="1" x14ac:dyDescent="0.3">
      <c r="A374" s="160">
        <v>45587</v>
      </c>
      <c r="B374" s="171" t="s">
        <v>119</v>
      </c>
      <c r="C374" s="161" t="s">
        <v>164</v>
      </c>
      <c r="D374" s="164">
        <v>1.53</v>
      </c>
      <c r="E374" s="161" t="s">
        <v>170</v>
      </c>
    </row>
    <row r="375" spans="1:5" ht="16.5" thickBot="1" x14ac:dyDescent="0.3">
      <c r="A375" s="160">
        <v>45587</v>
      </c>
      <c r="B375" s="171" t="s">
        <v>119</v>
      </c>
      <c r="C375" s="161" t="s">
        <v>164</v>
      </c>
      <c r="D375" s="164">
        <v>1.59</v>
      </c>
      <c r="E375" s="161" t="s">
        <v>170</v>
      </c>
    </row>
    <row r="376" spans="1:5" ht="16.5" thickBot="1" x14ac:dyDescent="0.3">
      <c r="A376" s="160">
        <v>45587</v>
      </c>
      <c r="B376" s="171" t="s">
        <v>119</v>
      </c>
      <c r="C376" s="161" t="s">
        <v>164</v>
      </c>
      <c r="D376" s="164">
        <v>1.61</v>
      </c>
      <c r="E376" s="161" t="s">
        <v>170</v>
      </c>
    </row>
    <row r="377" spans="1:5" ht="16.5" thickBot="1" x14ac:dyDescent="0.3">
      <c r="A377" s="160">
        <v>45587</v>
      </c>
      <c r="B377" s="171" t="s">
        <v>119</v>
      </c>
      <c r="C377" s="161" t="s">
        <v>163</v>
      </c>
      <c r="D377" s="164">
        <v>1.68</v>
      </c>
      <c r="E377" s="161" t="s">
        <v>170</v>
      </c>
    </row>
    <row r="378" spans="1:5" ht="16.5" thickBot="1" x14ac:dyDescent="0.3">
      <c r="A378" s="160">
        <v>45587</v>
      </c>
      <c r="B378" s="171" t="s">
        <v>119</v>
      </c>
      <c r="C378" s="161" t="s">
        <v>164</v>
      </c>
      <c r="D378" s="164">
        <v>1.62</v>
      </c>
      <c r="E378" s="161" t="s">
        <v>170</v>
      </c>
    </row>
    <row r="379" spans="1:5" ht="16.5" thickBot="1" x14ac:dyDescent="0.3">
      <c r="A379" s="160">
        <v>45587</v>
      </c>
      <c r="B379" s="171" t="s">
        <v>119</v>
      </c>
      <c r="C379" s="161" t="s">
        <v>163</v>
      </c>
      <c r="D379" s="164">
        <v>1.7</v>
      </c>
      <c r="E379" s="161" t="s">
        <v>170</v>
      </c>
    </row>
    <row r="380" spans="1:5" ht="16.5" thickBot="1" x14ac:dyDescent="0.3">
      <c r="A380" s="160">
        <v>45587</v>
      </c>
      <c r="B380" s="171" t="s">
        <v>119</v>
      </c>
      <c r="C380" s="161" t="s">
        <v>164</v>
      </c>
      <c r="D380" s="164">
        <v>1.62</v>
      </c>
      <c r="E380" s="161" t="s">
        <v>170</v>
      </c>
    </row>
    <row r="381" spans="1:5" ht="16.5" thickBot="1" x14ac:dyDescent="0.3">
      <c r="A381" s="160">
        <v>45587</v>
      </c>
      <c r="B381" s="171" t="s">
        <v>119</v>
      </c>
      <c r="C381" s="161" t="s">
        <v>165</v>
      </c>
      <c r="D381" s="164">
        <v>1.54</v>
      </c>
      <c r="E381" s="161" t="s">
        <v>170</v>
      </c>
    </row>
    <row r="382" spans="1:5" ht="16.5" thickBot="1" x14ac:dyDescent="0.3">
      <c r="A382" s="160">
        <v>45587</v>
      </c>
      <c r="B382" s="171" t="s">
        <v>119</v>
      </c>
      <c r="C382" s="161" t="s">
        <v>164</v>
      </c>
      <c r="D382" s="164">
        <v>1.53</v>
      </c>
      <c r="E382" s="161" t="s">
        <v>170</v>
      </c>
    </row>
    <row r="383" spans="1:5" ht="16.5" thickBot="1" x14ac:dyDescent="0.3">
      <c r="A383" s="160">
        <v>45587</v>
      </c>
      <c r="B383" s="171" t="s">
        <v>119</v>
      </c>
      <c r="C383" s="161" t="s">
        <v>164</v>
      </c>
      <c r="D383" s="164">
        <v>1.71</v>
      </c>
      <c r="E383" s="161" t="s">
        <v>170</v>
      </c>
    </row>
    <row r="384" spans="1:5" ht="16.5" thickBot="1" x14ac:dyDescent="0.3">
      <c r="A384" s="160">
        <v>45587</v>
      </c>
      <c r="B384" s="171" t="s">
        <v>119</v>
      </c>
      <c r="C384" s="161" t="s">
        <v>164</v>
      </c>
      <c r="D384" s="164">
        <v>1.6</v>
      </c>
      <c r="E384" s="161" t="s">
        <v>170</v>
      </c>
    </row>
    <row r="385" spans="1:5" ht="16.5" thickBot="1" x14ac:dyDescent="0.3">
      <c r="A385" s="160">
        <v>45587</v>
      </c>
      <c r="B385" s="171" t="s">
        <v>119</v>
      </c>
      <c r="C385" s="161" t="s">
        <v>163</v>
      </c>
      <c r="D385" s="164">
        <v>1.62</v>
      </c>
      <c r="E385" s="161" t="s">
        <v>170</v>
      </c>
    </row>
    <row r="386" spans="1:5" ht="16.5" thickBot="1" x14ac:dyDescent="0.3">
      <c r="A386" s="160">
        <v>45587</v>
      </c>
      <c r="B386" s="171" t="s">
        <v>119</v>
      </c>
      <c r="C386" s="161" t="s">
        <v>164</v>
      </c>
      <c r="D386" s="164">
        <v>1.71</v>
      </c>
      <c r="E386" s="161" t="s">
        <v>170</v>
      </c>
    </row>
    <row r="387" spans="1:5" ht="16.5" thickBot="1" x14ac:dyDescent="0.3">
      <c r="A387" s="160">
        <v>45587</v>
      </c>
      <c r="B387" s="171" t="s">
        <v>119</v>
      </c>
      <c r="C387" s="161" t="s">
        <v>168</v>
      </c>
      <c r="D387" s="164">
        <v>1.66</v>
      </c>
      <c r="E387" s="161" t="s">
        <v>170</v>
      </c>
    </row>
    <row r="388" spans="1:5" ht="16.5" thickBot="1" x14ac:dyDescent="0.3">
      <c r="A388" s="160">
        <v>45587</v>
      </c>
      <c r="B388" s="171" t="s">
        <v>119</v>
      </c>
      <c r="C388" s="161" t="s">
        <v>166</v>
      </c>
      <c r="D388" s="164">
        <v>1.63</v>
      </c>
      <c r="E388" s="161" t="s">
        <v>173</v>
      </c>
    </row>
    <row r="389" spans="1:5" ht="16.5" thickBot="1" x14ac:dyDescent="0.3">
      <c r="A389" s="160">
        <v>45587</v>
      </c>
      <c r="B389" s="171" t="s">
        <v>119</v>
      </c>
      <c r="C389" s="161" t="s">
        <v>166</v>
      </c>
      <c r="D389" s="164">
        <v>1.55</v>
      </c>
      <c r="E389" s="161" t="s">
        <v>170</v>
      </c>
    </row>
    <row r="390" spans="1:5" ht="16.5" thickBot="1" x14ac:dyDescent="0.3">
      <c r="A390" s="160">
        <v>45588</v>
      </c>
      <c r="B390" s="171" t="s">
        <v>119</v>
      </c>
      <c r="C390" s="161" t="s">
        <v>164</v>
      </c>
      <c r="D390" s="164">
        <v>1.77</v>
      </c>
      <c r="E390" s="161" t="s">
        <v>170</v>
      </c>
    </row>
    <row r="391" spans="1:5" ht="16.5" thickBot="1" x14ac:dyDescent="0.3">
      <c r="A391" s="160">
        <v>45588</v>
      </c>
      <c r="B391" s="171" t="s">
        <v>119</v>
      </c>
      <c r="C391" s="161" t="s">
        <v>163</v>
      </c>
      <c r="D391" s="164">
        <v>1.53</v>
      </c>
      <c r="E391" s="161" t="s">
        <v>170</v>
      </c>
    </row>
    <row r="392" spans="1:5" ht="16.5" thickBot="1" x14ac:dyDescent="0.3">
      <c r="A392" s="160">
        <v>45588</v>
      </c>
      <c r="B392" s="171" t="s">
        <v>119</v>
      </c>
      <c r="C392" s="161" t="s">
        <v>166</v>
      </c>
      <c r="D392" s="164">
        <v>1.55</v>
      </c>
      <c r="E392" s="161" t="s">
        <v>170</v>
      </c>
    </row>
    <row r="393" spans="1:5" ht="16.5" thickBot="1" x14ac:dyDescent="0.3">
      <c r="A393" s="160">
        <v>45588</v>
      </c>
      <c r="B393" s="171" t="s">
        <v>119</v>
      </c>
      <c r="C393" s="161" t="s">
        <v>166</v>
      </c>
      <c r="D393" s="164">
        <v>1.66</v>
      </c>
      <c r="E393" s="161" t="s">
        <v>170</v>
      </c>
    </row>
    <row r="394" spans="1:5" ht="16.5" thickBot="1" x14ac:dyDescent="0.3">
      <c r="A394" s="160">
        <v>45588</v>
      </c>
      <c r="B394" s="171" t="s">
        <v>119</v>
      </c>
      <c r="C394" s="161" t="s">
        <v>164</v>
      </c>
      <c r="D394" s="164">
        <v>1.58</v>
      </c>
      <c r="E394" s="161" t="s">
        <v>170</v>
      </c>
    </row>
    <row r="395" spans="1:5" ht="16.5" thickBot="1" x14ac:dyDescent="0.3">
      <c r="A395" s="160">
        <v>45588</v>
      </c>
      <c r="B395" s="171" t="s">
        <v>119</v>
      </c>
      <c r="C395" s="161" t="s">
        <v>164</v>
      </c>
      <c r="D395" s="164">
        <v>1.62</v>
      </c>
      <c r="E395" s="161" t="s">
        <v>170</v>
      </c>
    </row>
    <row r="396" spans="1:5" ht="16.5" thickBot="1" x14ac:dyDescent="0.3">
      <c r="A396" s="160">
        <v>45588</v>
      </c>
      <c r="B396" s="171" t="s">
        <v>119</v>
      </c>
      <c r="C396" s="161" t="s">
        <v>167</v>
      </c>
      <c r="D396" s="164">
        <v>1.5</v>
      </c>
      <c r="E396" s="161" t="s">
        <v>170</v>
      </c>
    </row>
    <row r="397" spans="1:5" ht="16.5" thickBot="1" x14ac:dyDescent="0.3">
      <c r="A397" s="160">
        <v>45588</v>
      </c>
      <c r="B397" s="171" t="s">
        <v>119</v>
      </c>
      <c r="C397" s="161" t="s">
        <v>164</v>
      </c>
      <c r="D397" s="164">
        <v>1.6</v>
      </c>
      <c r="E397" s="161" t="s">
        <v>170</v>
      </c>
    </row>
    <row r="398" spans="1:5" ht="16.5" thickBot="1" x14ac:dyDescent="0.3">
      <c r="A398" s="160">
        <v>45588</v>
      </c>
      <c r="B398" s="171" t="s">
        <v>119</v>
      </c>
      <c r="C398" s="161" t="s">
        <v>164</v>
      </c>
      <c r="D398" s="164">
        <v>1.67</v>
      </c>
      <c r="E398" s="161" t="s">
        <v>170</v>
      </c>
    </row>
    <row r="399" spans="1:5" ht="16.5" thickBot="1" x14ac:dyDescent="0.3">
      <c r="A399" s="160">
        <v>45588</v>
      </c>
      <c r="B399" s="171" t="s">
        <v>119</v>
      </c>
      <c r="C399" s="161" t="s">
        <v>164</v>
      </c>
      <c r="D399" s="164">
        <v>1.53</v>
      </c>
      <c r="E399" s="161" t="s">
        <v>170</v>
      </c>
    </row>
    <row r="400" spans="1:5" ht="16.5" thickBot="1" x14ac:dyDescent="0.3">
      <c r="A400" s="160">
        <v>45588</v>
      </c>
      <c r="B400" s="171" t="s">
        <v>119</v>
      </c>
      <c r="C400" s="161" t="s">
        <v>164</v>
      </c>
      <c r="D400" s="164">
        <v>1.59</v>
      </c>
      <c r="E400" s="161" t="s">
        <v>170</v>
      </c>
    </row>
    <row r="401" spans="1:5" ht="16.5" thickBot="1" x14ac:dyDescent="0.3">
      <c r="A401" s="160">
        <v>45588</v>
      </c>
      <c r="B401" s="171" t="s">
        <v>119</v>
      </c>
      <c r="C401" s="161" t="s">
        <v>167</v>
      </c>
      <c r="D401" s="164">
        <v>1.88</v>
      </c>
      <c r="E401" s="161" t="s">
        <v>171</v>
      </c>
    </row>
    <row r="402" spans="1:5" ht="16.5" thickBot="1" x14ac:dyDescent="0.3">
      <c r="A402" s="160">
        <v>45588</v>
      </c>
      <c r="B402" s="171" t="s">
        <v>119</v>
      </c>
      <c r="C402" s="161" t="s">
        <v>163</v>
      </c>
      <c r="D402" s="164">
        <v>1.68</v>
      </c>
      <c r="E402" s="161" t="s">
        <v>170</v>
      </c>
    </row>
    <row r="403" spans="1:5" ht="16.5" thickBot="1" x14ac:dyDescent="0.3">
      <c r="A403" s="160">
        <v>45588</v>
      </c>
      <c r="B403" s="171" t="s">
        <v>119</v>
      </c>
      <c r="C403" s="161" t="s">
        <v>164</v>
      </c>
      <c r="D403" s="164">
        <v>1.62</v>
      </c>
      <c r="E403" s="161" t="s">
        <v>170</v>
      </c>
    </row>
    <row r="404" spans="1:5" ht="16.5" thickBot="1" x14ac:dyDescent="0.3">
      <c r="A404" s="160">
        <v>45588</v>
      </c>
      <c r="B404" s="171" t="s">
        <v>119</v>
      </c>
      <c r="C404" s="161" t="s">
        <v>163</v>
      </c>
      <c r="D404" s="164">
        <v>1.7</v>
      </c>
      <c r="E404" s="161" t="s">
        <v>170</v>
      </c>
    </row>
    <row r="405" spans="1:5" ht="16.5" thickBot="1" x14ac:dyDescent="0.3">
      <c r="A405" s="160">
        <v>45588</v>
      </c>
      <c r="B405" s="171" t="s">
        <v>119</v>
      </c>
      <c r="C405" s="161" t="s">
        <v>164</v>
      </c>
      <c r="D405" s="164">
        <v>1.61</v>
      </c>
      <c r="E405" s="161" t="s">
        <v>170</v>
      </c>
    </row>
    <row r="406" spans="1:5" ht="16.5" thickBot="1" x14ac:dyDescent="0.3">
      <c r="A406" s="160">
        <v>45588</v>
      </c>
      <c r="B406" s="171" t="s">
        <v>119</v>
      </c>
      <c r="C406" s="161" t="s">
        <v>164</v>
      </c>
      <c r="D406" s="164">
        <v>1.62</v>
      </c>
      <c r="E406" s="161" t="s">
        <v>170</v>
      </c>
    </row>
    <row r="407" spans="1:5" ht="16.5" thickBot="1" x14ac:dyDescent="0.3">
      <c r="A407" s="160">
        <v>45588</v>
      </c>
      <c r="B407" s="171" t="s">
        <v>119</v>
      </c>
      <c r="C407" s="161" t="s">
        <v>165</v>
      </c>
      <c r="D407" s="164">
        <v>1.54</v>
      </c>
      <c r="E407" s="161" t="s">
        <v>170</v>
      </c>
    </row>
    <row r="408" spans="1:5" ht="16.5" thickBot="1" x14ac:dyDescent="0.3">
      <c r="A408" s="160">
        <v>45588</v>
      </c>
      <c r="B408" s="171" t="s">
        <v>119</v>
      </c>
      <c r="C408" s="161" t="s">
        <v>164</v>
      </c>
      <c r="D408" s="164">
        <v>1.6</v>
      </c>
      <c r="E408" s="161" t="s">
        <v>170</v>
      </c>
    </row>
    <row r="409" spans="1:5" ht="16.5" thickBot="1" x14ac:dyDescent="0.3">
      <c r="A409" s="160">
        <v>45588</v>
      </c>
      <c r="B409" s="171" t="s">
        <v>119</v>
      </c>
      <c r="C409" s="161" t="s">
        <v>164</v>
      </c>
      <c r="D409" s="164">
        <v>1.71</v>
      </c>
      <c r="E409" s="161" t="s">
        <v>170</v>
      </c>
    </row>
    <row r="410" spans="1:5" ht="16.5" thickBot="1" x14ac:dyDescent="0.3">
      <c r="A410" s="160">
        <v>45588</v>
      </c>
      <c r="B410" s="171" t="s">
        <v>119</v>
      </c>
      <c r="C410" s="161" t="s">
        <v>164</v>
      </c>
      <c r="D410" s="164">
        <v>1.53</v>
      </c>
      <c r="E410" s="161" t="s">
        <v>170</v>
      </c>
    </row>
    <row r="411" spans="1:5" ht="16.5" thickBot="1" x14ac:dyDescent="0.3">
      <c r="A411" s="160">
        <v>45588</v>
      </c>
      <c r="B411" s="171" t="s">
        <v>119</v>
      </c>
      <c r="C411" s="161" t="s">
        <v>164</v>
      </c>
      <c r="D411" s="164">
        <v>1.71</v>
      </c>
      <c r="E411" s="161" t="s">
        <v>170</v>
      </c>
    </row>
    <row r="412" spans="1:5" ht="16.5" thickBot="1" x14ac:dyDescent="0.3">
      <c r="A412" s="160">
        <v>45588</v>
      </c>
      <c r="B412" s="171" t="s">
        <v>119</v>
      </c>
      <c r="C412" s="161" t="s">
        <v>163</v>
      </c>
      <c r="D412" s="164">
        <v>1.62</v>
      </c>
      <c r="E412" s="161" t="s">
        <v>170</v>
      </c>
    </row>
    <row r="413" spans="1:5" ht="16.5" thickBot="1" x14ac:dyDescent="0.3">
      <c r="A413" s="160">
        <v>45588</v>
      </c>
      <c r="B413" s="171" t="s">
        <v>119</v>
      </c>
      <c r="C413" s="161" t="s">
        <v>168</v>
      </c>
      <c r="D413" s="164">
        <v>1.66</v>
      </c>
      <c r="E413" s="161" t="s">
        <v>170</v>
      </c>
    </row>
    <row r="414" spans="1:5" ht="16.5" thickBot="1" x14ac:dyDescent="0.3">
      <c r="A414" s="160">
        <v>45588</v>
      </c>
      <c r="B414" s="171" t="s">
        <v>119</v>
      </c>
      <c r="C414" s="161" t="s">
        <v>163</v>
      </c>
      <c r="D414" s="164">
        <v>1.7</v>
      </c>
      <c r="E414" s="161" t="s">
        <v>170</v>
      </c>
    </row>
    <row r="415" spans="1:5" ht="16.5" thickBot="1" x14ac:dyDescent="0.3">
      <c r="A415" s="160">
        <v>45588</v>
      </c>
      <c r="B415" s="171" t="s">
        <v>119</v>
      </c>
      <c r="C415" s="161" t="s">
        <v>164</v>
      </c>
      <c r="D415" s="164">
        <v>1.53</v>
      </c>
      <c r="E415" s="161" t="s">
        <v>170</v>
      </c>
    </row>
    <row r="416" spans="1:5" ht="16.5" thickBot="1" x14ac:dyDescent="0.3">
      <c r="A416" s="160">
        <v>45588</v>
      </c>
      <c r="B416" s="171" t="s">
        <v>119</v>
      </c>
      <c r="C416" s="161" t="s">
        <v>166</v>
      </c>
      <c r="D416" s="164">
        <v>1.63</v>
      </c>
      <c r="E416" s="161" t="s">
        <v>173</v>
      </c>
    </row>
    <row r="417" spans="1:5" ht="16.5" thickBot="1" x14ac:dyDescent="0.3">
      <c r="A417" s="160">
        <v>45588</v>
      </c>
      <c r="B417" s="171" t="s">
        <v>119</v>
      </c>
      <c r="C417" s="161" t="s">
        <v>166</v>
      </c>
      <c r="D417" s="164">
        <v>1.55</v>
      </c>
      <c r="E417" s="161" t="s">
        <v>170</v>
      </c>
    </row>
    <row r="418" spans="1:5" ht="16.5" thickBot="1" x14ac:dyDescent="0.3">
      <c r="A418" s="160">
        <v>45589</v>
      </c>
      <c r="B418" s="171" t="s">
        <v>119</v>
      </c>
      <c r="C418" s="161" t="s">
        <v>164</v>
      </c>
      <c r="D418" s="164">
        <v>1.77</v>
      </c>
      <c r="E418" s="161" t="s">
        <v>170</v>
      </c>
    </row>
    <row r="419" spans="1:5" ht="16.5" thickBot="1" x14ac:dyDescent="0.3">
      <c r="A419" s="160">
        <v>45589</v>
      </c>
      <c r="B419" s="171" t="s">
        <v>119</v>
      </c>
      <c r="C419" s="161" t="s">
        <v>163</v>
      </c>
      <c r="D419" s="164">
        <v>1.53</v>
      </c>
      <c r="E419" s="161" t="s">
        <v>170</v>
      </c>
    </row>
    <row r="420" spans="1:5" ht="16.5" thickBot="1" x14ac:dyDescent="0.3">
      <c r="A420" s="160">
        <v>45589</v>
      </c>
      <c r="B420" s="171" t="s">
        <v>119</v>
      </c>
      <c r="C420" s="161" t="s">
        <v>166</v>
      </c>
      <c r="D420" s="164">
        <v>1.55</v>
      </c>
      <c r="E420" s="161" t="s">
        <v>170</v>
      </c>
    </row>
    <row r="421" spans="1:5" ht="16.5" thickBot="1" x14ac:dyDescent="0.3">
      <c r="A421" s="160">
        <v>45589</v>
      </c>
      <c r="B421" s="171" t="s">
        <v>119</v>
      </c>
      <c r="C421" s="161" t="s">
        <v>166</v>
      </c>
      <c r="D421" s="164">
        <v>1.66</v>
      </c>
      <c r="E421" s="161" t="s">
        <v>170</v>
      </c>
    </row>
    <row r="422" spans="1:5" ht="16.5" thickBot="1" x14ac:dyDescent="0.3">
      <c r="A422" s="160">
        <v>45589</v>
      </c>
      <c r="B422" s="171" t="s">
        <v>119</v>
      </c>
      <c r="C422" s="161" t="s">
        <v>163</v>
      </c>
      <c r="D422" s="164">
        <v>1.7</v>
      </c>
      <c r="E422" s="161" t="s">
        <v>170</v>
      </c>
    </row>
    <row r="423" spans="1:5" ht="16.5" thickBot="1" x14ac:dyDescent="0.3">
      <c r="A423" s="160">
        <v>45589</v>
      </c>
      <c r="B423" s="171" t="s">
        <v>119</v>
      </c>
      <c r="C423" s="161" t="s">
        <v>167</v>
      </c>
      <c r="D423" s="164">
        <v>1.88</v>
      </c>
      <c r="E423" s="161" t="s">
        <v>170</v>
      </c>
    </row>
    <row r="424" spans="1:5" ht="16.5" thickBot="1" x14ac:dyDescent="0.3">
      <c r="A424" s="160">
        <v>45589</v>
      </c>
      <c r="B424" s="171" t="s">
        <v>119</v>
      </c>
      <c r="C424" s="161" t="s">
        <v>164</v>
      </c>
      <c r="D424" s="164">
        <v>1.62</v>
      </c>
      <c r="E424" s="161" t="s">
        <v>170</v>
      </c>
    </row>
    <row r="425" spans="1:5" ht="16.5" thickBot="1" x14ac:dyDescent="0.3">
      <c r="A425" s="160">
        <v>45589</v>
      </c>
      <c r="B425" s="171" t="s">
        <v>119</v>
      </c>
      <c r="C425" s="161" t="s">
        <v>164</v>
      </c>
      <c r="D425" s="164">
        <v>1.58</v>
      </c>
      <c r="E425" s="161" t="s">
        <v>170</v>
      </c>
    </row>
    <row r="426" spans="1:5" ht="16.5" thickBot="1" x14ac:dyDescent="0.3">
      <c r="A426" s="160">
        <v>45589</v>
      </c>
      <c r="B426" s="171" t="s">
        <v>119</v>
      </c>
      <c r="C426" s="161" t="s">
        <v>164</v>
      </c>
      <c r="D426" s="164">
        <v>1.6</v>
      </c>
      <c r="E426" s="161" t="s">
        <v>170</v>
      </c>
    </row>
    <row r="427" spans="1:5" ht="16.5" thickBot="1" x14ac:dyDescent="0.3">
      <c r="A427" s="160">
        <v>45589</v>
      </c>
      <c r="B427" s="171" t="s">
        <v>119</v>
      </c>
      <c r="C427" s="161" t="s">
        <v>164</v>
      </c>
      <c r="D427" s="164">
        <v>1.67</v>
      </c>
      <c r="E427" s="161" t="s">
        <v>170</v>
      </c>
    </row>
    <row r="428" spans="1:5" ht="16.5" thickBot="1" x14ac:dyDescent="0.3">
      <c r="A428" s="160">
        <v>45589</v>
      </c>
      <c r="B428" s="171" t="s">
        <v>119</v>
      </c>
      <c r="C428" s="161" t="s">
        <v>164</v>
      </c>
      <c r="D428" s="164">
        <v>1.53</v>
      </c>
      <c r="E428" s="161" t="s">
        <v>170</v>
      </c>
    </row>
    <row r="429" spans="1:5" ht="16.5" thickBot="1" x14ac:dyDescent="0.3">
      <c r="A429" s="160">
        <v>45589</v>
      </c>
      <c r="B429" s="171" t="s">
        <v>119</v>
      </c>
      <c r="C429" s="161" t="s">
        <v>164</v>
      </c>
      <c r="D429" s="164">
        <v>1.61</v>
      </c>
      <c r="E429" s="161" t="s">
        <v>170</v>
      </c>
    </row>
    <row r="430" spans="1:5" ht="16.5" thickBot="1" x14ac:dyDescent="0.3">
      <c r="A430" s="160">
        <v>45589</v>
      </c>
      <c r="B430" s="171" t="s">
        <v>119</v>
      </c>
      <c r="C430" s="161" t="s">
        <v>163</v>
      </c>
      <c r="D430" s="164">
        <v>1.7</v>
      </c>
      <c r="E430" s="161" t="s">
        <v>170</v>
      </c>
    </row>
    <row r="431" spans="1:5" ht="16.5" thickBot="1" x14ac:dyDescent="0.3">
      <c r="A431" s="160">
        <v>45589</v>
      </c>
      <c r="B431" s="171" t="s">
        <v>119</v>
      </c>
      <c r="C431" s="161" t="s">
        <v>163</v>
      </c>
      <c r="D431" s="164">
        <v>1.68</v>
      </c>
      <c r="E431" s="161" t="s">
        <v>170</v>
      </c>
    </row>
    <row r="432" spans="1:5" ht="16.5" thickBot="1" x14ac:dyDescent="0.3">
      <c r="A432" s="160">
        <v>45589</v>
      </c>
      <c r="B432" s="171" t="s">
        <v>119</v>
      </c>
      <c r="C432" s="161" t="s">
        <v>164</v>
      </c>
      <c r="D432" s="164">
        <v>1.62</v>
      </c>
      <c r="E432" s="161" t="s">
        <v>170</v>
      </c>
    </row>
    <row r="433" spans="1:5" ht="16.5" thickBot="1" x14ac:dyDescent="0.3">
      <c r="A433" s="160">
        <v>45589</v>
      </c>
      <c r="B433" s="171" t="s">
        <v>119</v>
      </c>
      <c r="C433" s="161" t="s">
        <v>167</v>
      </c>
      <c r="D433" s="164">
        <v>1.88</v>
      </c>
      <c r="E433" s="161" t="s">
        <v>171</v>
      </c>
    </row>
    <row r="434" spans="1:5" ht="16.5" thickBot="1" x14ac:dyDescent="0.3">
      <c r="A434" s="160">
        <v>45589</v>
      </c>
      <c r="B434" s="171" t="s">
        <v>119</v>
      </c>
      <c r="C434" s="161" t="s">
        <v>164</v>
      </c>
      <c r="D434" s="164">
        <v>1.62</v>
      </c>
      <c r="E434" s="161" t="s">
        <v>170</v>
      </c>
    </row>
    <row r="435" spans="1:5" ht="16.5" thickBot="1" x14ac:dyDescent="0.3">
      <c r="A435" s="160">
        <v>45589</v>
      </c>
      <c r="B435" s="171" t="s">
        <v>119</v>
      </c>
      <c r="C435" s="161" t="s">
        <v>165</v>
      </c>
      <c r="D435" s="164">
        <v>1.54</v>
      </c>
      <c r="E435" s="161" t="s">
        <v>170</v>
      </c>
    </row>
    <row r="436" spans="1:5" ht="16.5" thickBot="1" x14ac:dyDescent="0.3">
      <c r="A436" s="160">
        <v>45589</v>
      </c>
      <c r="B436" s="171" t="s">
        <v>119</v>
      </c>
      <c r="C436" s="161" t="s">
        <v>164</v>
      </c>
      <c r="D436" s="164">
        <v>1.53</v>
      </c>
      <c r="E436" s="161" t="s">
        <v>170</v>
      </c>
    </row>
    <row r="437" spans="1:5" ht="16.5" thickBot="1" x14ac:dyDescent="0.3">
      <c r="A437" s="160">
        <v>45589</v>
      </c>
      <c r="B437" s="171" t="s">
        <v>119</v>
      </c>
      <c r="C437" s="161" t="s">
        <v>164</v>
      </c>
      <c r="D437" s="164">
        <v>1.71</v>
      </c>
      <c r="E437" s="161" t="s">
        <v>170</v>
      </c>
    </row>
    <row r="438" spans="1:5" ht="16.5" thickBot="1" x14ac:dyDescent="0.3">
      <c r="A438" s="160">
        <v>45589</v>
      </c>
      <c r="B438" s="171" t="s">
        <v>119</v>
      </c>
      <c r="C438" s="161" t="s">
        <v>164</v>
      </c>
      <c r="D438" s="164">
        <v>1.6</v>
      </c>
      <c r="E438" s="161" t="s">
        <v>170</v>
      </c>
    </row>
    <row r="439" spans="1:5" ht="16.5" thickBot="1" x14ac:dyDescent="0.3">
      <c r="A439" s="160">
        <v>45589</v>
      </c>
      <c r="B439" s="171" t="s">
        <v>119</v>
      </c>
      <c r="C439" s="161" t="s">
        <v>163</v>
      </c>
      <c r="D439" s="164">
        <v>1.62</v>
      </c>
      <c r="E439" s="161" t="s">
        <v>170</v>
      </c>
    </row>
    <row r="440" spans="1:5" ht="16.5" thickBot="1" x14ac:dyDescent="0.3">
      <c r="A440" s="160">
        <v>45589</v>
      </c>
      <c r="B440" s="171" t="s">
        <v>119</v>
      </c>
      <c r="C440" s="161" t="s">
        <v>164</v>
      </c>
      <c r="D440" s="164">
        <v>1.71</v>
      </c>
      <c r="E440" s="161" t="s">
        <v>170</v>
      </c>
    </row>
    <row r="441" spans="1:5" ht="16.5" thickBot="1" x14ac:dyDescent="0.3">
      <c r="A441" s="160">
        <v>45589</v>
      </c>
      <c r="B441" s="171" t="s">
        <v>119</v>
      </c>
      <c r="C441" s="161" t="s">
        <v>168</v>
      </c>
      <c r="D441" s="164">
        <v>1.66</v>
      </c>
      <c r="E441" s="161" t="s">
        <v>170</v>
      </c>
    </row>
    <row r="442" spans="1:5" ht="16.5" thickBot="1" x14ac:dyDescent="0.3">
      <c r="A442" s="160">
        <v>45589</v>
      </c>
      <c r="B442" s="171" t="s">
        <v>119</v>
      </c>
      <c r="C442" s="161" t="s">
        <v>166</v>
      </c>
      <c r="D442" s="164">
        <v>1.63</v>
      </c>
      <c r="E442" s="161" t="s">
        <v>173</v>
      </c>
    </row>
    <row r="443" spans="1:5" ht="16.5" thickBot="1" x14ac:dyDescent="0.3">
      <c r="A443" s="160">
        <v>45589</v>
      </c>
      <c r="B443" s="171" t="s">
        <v>119</v>
      </c>
      <c r="C443" s="161" t="s">
        <v>166</v>
      </c>
      <c r="D443" s="164">
        <v>1.55</v>
      </c>
      <c r="E443" s="161" t="s">
        <v>170</v>
      </c>
    </row>
    <row r="444" spans="1:5" ht="16.5" thickBot="1" x14ac:dyDescent="0.3">
      <c r="A444" s="160">
        <v>45590</v>
      </c>
      <c r="B444" s="171" t="s">
        <v>119</v>
      </c>
      <c r="C444" s="161" t="s">
        <v>166</v>
      </c>
      <c r="D444" s="164">
        <v>1.55</v>
      </c>
      <c r="E444" s="161" t="s">
        <v>170</v>
      </c>
    </row>
    <row r="445" spans="1:5" ht="16.5" thickBot="1" x14ac:dyDescent="0.3">
      <c r="A445" s="160">
        <v>45590</v>
      </c>
      <c r="B445" s="171" t="s">
        <v>119</v>
      </c>
      <c r="C445" s="161" t="s">
        <v>163</v>
      </c>
      <c r="D445" s="164">
        <v>1.7</v>
      </c>
      <c r="E445" s="161" t="s">
        <v>170</v>
      </c>
    </row>
    <row r="446" spans="1:5" ht="16.5" thickBot="1" x14ac:dyDescent="0.3">
      <c r="A446" s="160">
        <v>45590</v>
      </c>
      <c r="B446" s="171" t="s">
        <v>119</v>
      </c>
      <c r="C446" s="161" t="s">
        <v>164</v>
      </c>
      <c r="D446" s="164">
        <v>1.58</v>
      </c>
      <c r="E446" s="161" t="s">
        <v>170</v>
      </c>
    </row>
    <row r="447" spans="1:5" ht="16.5" thickBot="1" x14ac:dyDescent="0.3">
      <c r="A447" s="160">
        <v>45590</v>
      </c>
      <c r="B447" s="171" t="s">
        <v>119</v>
      </c>
      <c r="C447" s="161" t="s">
        <v>164</v>
      </c>
      <c r="D447" s="164">
        <v>1.62</v>
      </c>
      <c r="E447" s="161" t="s">
        <v>170</v>
      </c>
    </row>
    <row r="448" spans="1:5" ht="16.5" thickBot="1" x14ac:dyDescent="0.3">
      <c r="A448" s="160">
        <v>45590</v>
      </c>
      <c r="B448" s="171" t="s">
        <v>119</v>
      </c>
      <c r="C448" s="161" t="s">
        <v>167</v>
      </c>
      <c r="D448" s="164">
        <v>1.88</v>
      </c>
      <c r="E448" s="161" t="s">
        <v>170</v>
      </c>
    </row>
    <row r="449" spans="1:5" ht="16.5" thickBot="1" x14ac:dyDescent="0.3">
      <c r="A449" s="160">
        <v>45590</v>
      </c>
      <c r="B449" s="171" t="s">
        <v>119</v>
      </c>
      <c r="C449" s="161" t="s">
        <v>164</v>
      </c>
      <c r="D449" s="164">
        <v>1.6</v>
      </c>
      <c r="E449" s="161" t="s">
        <v>170</v>
      </c>
    </row>
    <row r="450" spans="1:5" ht="16.5" thickBot="1" x14ac:dyDescent="0.3">
      <c r="A450" s="160">
        <v>45590</v>
      </c>
      <c r="B450" s="171" t="s">
        <v>119</v>
      </c>
      <c r="C450" s="161" t="s">
        <v>164</v>
      </c>
      <c r="D450" s="164">
        <v>1.67</v>
      </c>
      <c r="E450" s="161" t="s">
        <v>170</v>
      </c>
    </row>
    <row r="451" spans="1:5" ht="16.5" thickBot="1" x14ac:dyDescent="0.3">
      <c r="A451" s="160">
        <v>45590</v>
      </c>
      <c r="B451" s="171" t="s">
        <v>119</v>
      </c>
      <c r="C451" s="161" t="s">
        <v>164</v>
      </c>
      <c r="D451" s="164">
        <v>1.53</v>
      </c>
      <c r="E451" s="161" t="s">
        <v>170</v>
      </c>
    </row>
    <row r="452" spans="1:5" ht="16.5" thickBot="1" x14ac:dyDescent="0.3">
      <c r="A452" s="160">
        <v>45590</v>
      </c>
      <c r="B452" s="171" t="s">
        <v>119</v>
      </c>
      <c r="C452" s="161" t="s">
        <v>167</v>
      </c>
      <c r="D452" s="164">
        <v>1.88</v>
      </c>
      <c r="E452" s="161" t="s">
        <v>171</v>
      </c>
    </row>
    <row r="453" spans="1:5" ht="16.5" thickBot="1" x14ac:dyDescent="0.3">
      <c r="A453" s="160">
        <v>45590</v>
      </c>
      <c r="B453" s="171" t="s">
        <v>119</v>
      </c>
      <c r="C453" s="161" t="s">
        <v>164</v>
      </c>
      <c r="D453" s="164">
        <v>1.62</v>
      </c>
      <c r="E453" s="161" t="s">
        <v>170</v>
      </c>
    </row>
    <row r="454" spans="1:5" ht="16.5" thickBot="1" x14ac:dyDescent="0.3">
      <c r="A454" s="160">
        <v>45590</v>
      </c>
      <c r="B454" s="171" t="s">
        <v>119</v>
      </c>
      <c r="C454" s="161" t="s">
        <v>163</v>
      </c>
      <c r="D454" s="164">
        <v>1.68</v>
      </c>
      <c r="E454" s="161" t="s">
        <v>170</v>
      </c>
    </row>
    <row r="455" spans="1:5" ht="16.5" thickBot="1" x14ac:dyDescent="0.3">
      <c r="A455" s="160">
        <v>45590</v>
      </c>
      <c r="B455" s="171" t="s">
        <v>119</v>
      </c>
      <c r="C455" s="161" t="s">
        <v>164</v>
      </c>
      <c r="D455" s="164">
        <v>1.61</v>
      </c>
      <c r="E455" s="161" t="s">
        <v>170</v>
      </c>
    </row>
    <row r="456" spans="1:5" ht="16.5" thickBot="1" x14ac:dyDescent="0.3">
      <c r="A456" s="160">
        <v>45590</v>
      </c>
      <c r="B456" s="171" t="s">
        <v>119</v>
      </c>
      <c r="C456" s="161" t="s">
        <v>163</v>
      </c>
      <c r="D456" s="164">
        <v>1.68</v>
      </c>
      <c r="E456" s="161" t="s">
        <v>170</v>
      </c>
    </row>
    <row r="457" spans="1:5" ht="16.5" thickBot="1" x14ac:dyDescent="0.3">
      <c r="A457" s="160">
        <v>45590</v>
      </c>
      <c r="B457" s="171" t="s">
        <v>119</v>
      </c>
      <c r="C457" s="161" t="s">
        <v>164</v>
      </c>
      <c r="D457" s="164">
        <v>1.62</v>
      </c>
      <c r="E457" s="161" t="s">
        <v>170</v>
      </c>
    </row>
    <row r="458" spans="1:5" ht="16.5" thickBot="1" x14ac:dyDescent="0.3">
      <c r="A458" s="160">
        <v>45590</v>
      </c>
      <c r="B458" s="171" t="s">
        <v>119</v>
      </c>
      <c r="C458" s="161" t="s">
        <v>165</v>
      </c>
      <c r="D458" s="164">
        <v>1.54</v>
      </c>
      <c r="E458" s="161" t="s">
        <v>170</v>
      </c>
    </row>
    <row r="459" spans="1:5" ht="16.5" thickBot="1" x14ac:dyDescent="0.3">
      <c r="A459" s="160">
        <v>45590</v>
      </c>
      <c r="B459" s="171" t="s">
        <v>119</v>
      </c>
      <c r="C459" s="161" t="s">
        <v>164</v>
      </c>
      <c r="D459" s="164">
        <v>1.6</v>
      </c>
      <c r="E459" s="161" t="s">
        <v>170</v>
      </c>
    </row>
    <row r="460" spans="1:5" ht="16.5" thickBot="1" x14ac:dyDescent="0.3">
      <c r="A460" s="160">
        <v>45590</v>
      </c>
      <c r="B460" s="171" t="s">
        <v>119</v>
      </c>
      <c r="C460" s="161" t="s">
        <v>164</v>
      </c>
      <c r="D460" s="164">
        <v>1.71</v>
      </c>
      <c r="E460" s="161" t="s">
        <v>170</v>
      </c>
    </row>
    <row r="461" spans="1:5" ht="16.5" thickBot="1" x14ac:dyDescent="0.3">
      <c r="A461" s="160">
        <v>45590</v>
      </c>
      <c r="B461" s="171" t="s">
        <v>119</v>
      </c>
      <c r="C461" s="161" t="s">
        <v>164</v>
      </c>
      <c r="D461" s="164">
        <v>1.53</v>
      </c>
      <c r="E461" s="161" t="s">
        <v>170</v>
      </c>
    </row>
    <row r="462" spans="1:5" ht="16.5" thickBot="1" x14ac:dyDescent="0.3">
      <c r="A462" s="160">
        <v>45590</v>
      </c>
      <c r="B462" s="171" t="s">
        <v>119</v>
      </c>
      <c r="C462" s="161" t="s">
        <v>164</v>
      </c>
      <c r="D462" s="164">
        <v>1.71</v>
      </c>
      <c r="E462" s="161" t="s">
        <v>170</v>
      </c>
    </row>
    <row r="463" spans="1:5" ht="16.5" thickBot="1" x14ac:dyDescent="0.3">
      <c r="A463" s="160">
        <v>45590</v>
      </c>
      <c r="B463" s="171" t="s">
        <v>119</v>
      </c>
      <c r="C463" s="161" t="s">
        <v>168</v>
      </c>
      <c r="D463" s="164">
        <v>1.66</v>
      </c>
      <c r="E463" s="161" t="s">
        <v>170</v>
      </c>
    </row>
    <row r="464" spans="1:5" ht="16.5" thickBot="1" x14ac:dyDescent="0.3">
      <c r="A464" s="160">
        <v>45590</v>
      </c>
      <c r="B464" s="171" t="s">
        <v>119</v>
      </c>
      <c r="C464" s="161" t="s">
        <v>165</v>
      </c>
      <c r="D464" s="164">
        <v>1.55</v>
      </c>
      <c r="E464" s="161" t="s">
        <v>170</v>
      </c>
    </row>
    <row r="465" spans="1:5" ht="16.5" thickBot="1" x14ac:dyDescent="0.3">
      <c r="A465" s="160">
        <v>45590</v>
      </c>
      <c r="B465" s="171" t="s">
        <v>119</v>
      </c>
      <c r="C465" s="161" t="s">
        <v>164</v>
      </c>
      <c r="D465" s="164">
        <v>1.53</v>
      </c>
      <c r="E465" s="161" t="s">
        <v>170</v>
      </c>
    </row>
    <row r="466" spans="1:5" ht="16.5" thickBot="1" x14ac:dyDescent="0.3">
      <c r="A466" s="160">
        <v>45590</v>
      </c>
      <c r="B466" s="171" t="s">
        <v>119</v>
      </c>
      <c r="C466" s="161" t="s">
        <v>163</v>
      </c>
      <c r="D466" s="164">
        <v>1.53</v>
      </c>
      <c r="E466" s="161" t="s">
        <v>170</v>
      </c>
    </row>
    <row r="467" spans="1:5" ht="16.5" thickBot="1" x14ac:dyDescent="0.3">
      <c r="A467" s="160">
        <v>45590</v>
      </c>
      <c r="B467" s="171" t="s">
        <v>119</v>
      </c>
      <c r="C467" s="161" t="s">
        <v>167</v>
      </c>
      <c r="D467" s="164">
        <v>1.5</v>
      </c>
      <c r="E467" s="161" t="s">
        <v>170</v>
      </c>
    </row>
    <row r="468" spans="1:5" ht="16.5" thickBot="1" x14ac:dyDescent="0.3">
      <c r="A468" s="160">
        <v>45591</v>
      </c>
      <c r="B468" s="171" t="s">
        <v>119</v>
      </c>
      <c r="C468" s="161" t="s">
        <v>166</v>
      </c>
      <c r="D468" s="164">
        <v>1.66</v>
      </c>
      <c r="E468" s="161" t="s">
        <v>170</v>
      </c>
    </row>
    <row r="469" spans="1:5" ht="16.5" thickBot="1" x14ac:dyDescent="0.3">
      <c r="A469" s="160">
        <v>45591</v>
      </c>
      <c r="B469" s="171" t="s">
        <v>119</v>
      </c>
      <c r="C469" s="161" t="s">
        <v>163</v>
      </c>
      <c r="D469" s="164">
        <v>1.7</v>
      </c>
      <c r="E469" s="161" t="s">
        <v>170</v>
      </c>
    </row>
    <row r="470" spans="1:5" ht="16.5" thickBot="1" x14ac:dyDescent="0.3">
      <c r="A470" s="160">
        <v>45591</v>
      </c>
      <c r="B470" s="171" t="s">
        <v>119</v>
      </c>
      <c r="C470" s="161" t="s">
        <v>167</v>
      </c>
      <c r="D470" s="164">
        <v>1.88</v>
      </c>
      <c r="E470" s="161" t="s">
        <v>170</v>
      </c>
    </row>
    <row r="471" spans="1:5" ht="16.5" thickBot="1" x14ac:dyDescent="0.3">
      <c r="A471" s="160">
        <v>45591</v>
      </c>
      <c r="B471" s="171" t="s">
        <v>119</v>
      </c>
      <c r="C471" s="161" t="s">
        <v>163</v>
      </c>
      <c r="D471" s="164">
        <v>1.68</v>
      </c>
      <c r="E471" s="161" t="s">
        <v>170</v>
      </c>
    </row>
    <row r="472" spans="1:5" ht="16.5" thickBot="1" x14ac:dyDescent="0.3">
      <c r="A472" s="160">
        <v>45591</v>
      </c>
      <c r="B472" s="171" t="s">
        <v>119</v>
      </c>
      <c r="C472" s="161" t="s">
        <v>163</v>
      </c>
      <c r="D472" s="164">
        <v>1.53</v>
      </c>
      <c r="E472" s="161" t="s">
        <v>170</v>
      </c>
    </row>
    <row r="473" spans="1:5" ht="16.5" thickBot="1" x14ac:dyDescent="0.3">
      <c r="A473" s="160">
        <v>45591</v>
      </c>
      <c r="B473" s="171" t="s">
        <v>119</v>
      </c>
      <c r="C473" s="161" t="s">
        <v>167</v>
      </c>
      <c r="D473" s="164">
        <v>1.5</v>
      </c>
      <c r="E473" s="161" t="s">
        <v>170</v>
      </c>
    </row>
    <row r="474" spans="1:5" ht="16.5" thickBot="1" x14ac:dyDescent="0.3">
      <c r="A474" s="160">
        <v>45592</v>
      </c>
      <c r="B474" s="171" t="s">
        <v>119</v>
      </c>
      <c r="C474" s="161" t="s">
        <v>166</v>
      </c>
      <c r="D474" s="164">
        <v>1.66</v>
      </c>
      <c r="E474" s="161" t="s">
        <v>170</v>
      </c>
    </row>
    <row r="475" spans="1:5" ht="16.5" thickBot="1" x14ac:dyDescent="0.3">
      <c r="A475" s="160">
        <v>45592</v>
      </c>
      <c r="B475" s="171" t="s">
        <v>119</v>
      </c>
      <c r="C475" s="161" t="s">
        <v>163</v>
      </c>
      <c r="D475" s="164">
        <v>1.7</v>
      </c>
      <c r="E475" s="161" t="s">
        <v>170</v>
      </c>
    </row>
    <row r="476" spans="1:5" ht="16.5" thickBot="1" x14ac:dyDescent="0.3">
      <c r="A476" s="160">
        <v>45592</v>
      </c>
      <c r="B476" s="171" t="s">
        <v>119</v>
      </c>
      <c r="C476" s="161" t="s">
        <v>167</v>
      </c>
      <c r="D476" s="164">
        <v>1.88</v>
      </c>
      <c r="E476" s="161" t="s">
        <v>170</v>
      </c>
    </row>
    <row r="477" spans="1:5" ht="16.5" thickBot="1" x14ac:dyDescent="0.3">
      <c r="A477" s="160">
        <v>45592</v>
      </c>
      <c r="B477" s="171" t="s">
        <v>119</v>
      </c>
      <c r="C477" s="161" t="s">
        <v>163</v>
      </c>
      <c r="D477" s="164">
        <v>1.68</v>
      </c>
      <c r="E477" s="161" t="s">
        <v>170</v>
      </c>
    </row>
    <row r="478" spans="1:5" ht="16.5" thickBot="1" x14ac:dyDescent="0.3">
      <c r="A478" s="160">
        <v>45592</v>
      </c>
      <c r="B478" s="171" t="s">
        <v>119</v>
      </c>
      <c r="C478" s="161" t="s">
        <v>163</v>
      </c>
      <c r="D478" s="164">
        <v>1.7</v>
      </c>
      <c r="E478" s="161" t="s">
        <v>170</v>
      </c>
    </row>
    <row r="479" spans="1:5" ht="16.5" thickBot="1" x14ac:dyDescent="0.3">
      <c r="A479" s="160">
        <v>45592</v>
      </c>
      <c r="B479" s="171" t="s">
        <v>119</v>
      </c>
      <c r="C479" s="161" t="s">
        <v>167</v>
      </c>
      <c r="D479" s="164">
        <v>1.5</v>
      </c>
      <c r="E479" s="161" t="s">
        <v>170</v>
      </c>
    </row>
    <row r="480" spans="1:5" ht="16.5" thickBot="1" x14ac:dyDescent="0.3">
      <c r="A480" s="160">
        <v>45593</v>
      </c>
      <c r="B480" s="171" t="s">
        <v>119</v>
      </c>
      <c r="C480" s="161" t="s">
        <v>164</v>
      </c>
      <c r="D480" s="164">
        <v>1.58</v>
      </c>
      <c r="E480" s="161" t="s">
        <v>170</v>
      </c>
    </row>
    <row r="481" spans="1:5" ht="16.5" thickBot="1" x14ac:dyDescent="0.3">
      <c r="A481" s="160">
        <v>45593</v>
      </c>
      <c r="B481" s="171" t="s">
        <v>119</v>
      </c>
      <c r="C481" s="161" t="s">
        <v>164</v>
      </c>
      <c r="D481" s="164">
        <v>1.62</v>
      </c>
      <c r="E481" s="161" t="s">
        <v>170</v>
      </c>
    </row>
    <row r="482" spans="1:5" ht="16.5" thickBot="1" x14ac:dyDescent="0.3">
      <c r="A482" s="160">
        <v>45593</v>
      </c>
      <c r="B482" s="171" t="s">
        <v>119</v>
      </c>
      <c r="C482" s="161" t="s">
        <v>163</v>
      </c>
      <c r="D482" s="164">
        <v>1.7</v>
      </c>
      <c r="E482" s="161" t="s">
        <v>170</v>
      </c>
    </row>
    <row r="483" spans="1:5" ht="16.5" thickBot="1" x14ac:dyDescent="0.3">
      <c r="A483" s="160">
        <v>45593</v>
      </c>
      <c r="B483" s="171" t="s">
        <v>119</v>
      </c>
      <c r="C483" s="161" t="s">
        <v>163</v>
      </c>
      <c r="D483" s="164">
        <v>1.68</v>
      </c>
      <c r="E483" s="161" t="s">
        <v>170</v>
      </c>
    </row>
    <row r="484" spans="1:5" ht="16.5" thickBot="1" x14ac:dyDescent="0.3">
      <c r="A484" s="160">
        <v>45593</v>
      </c>
      <c r="B484" s="171" t="s">
        <v>119</v>
      </c>
      <c r="C484" s="161" t="s">
        <v>166</v>
      </c>
      <c r="D484" s="164">
        <v>1.55</v>
      </c>
      <c r="E484" s="161" t="s">
        <v>170</v>
      </c>
    </row>
    <row r="485" spans="1:5" ht="16.5" thickBot="1" x14ac:dyDescent="0.3">
      <c r="A485" s="160">
        <v>45593</v>
      </c>
      <c r="B485" s="171" t="s">
        <v>119</v>
      </c>
      <c r="C485" s="161" t="s">
        <v>164</v>
      </c>
      <c r="D485" s="164">
        <v>1.77</v>
      </c>
      <c r="E485" s="161" t="s">
        <v>170</v>
      </c>
    </row>
    <row r="486" spans="1:5" ht="16.5" thickBot="1" x14ac:dyDescent="0.3">
      <c r="A486" s="160">
        <v>45593</v>
      </c>
      <c r="B486" s="171" t="s">
        <v>119</v>
      </c>
      <c r="C486" s="161" t="s">
        <v>164</v>
      </c>
      <c r="D486" s="164">
        <v>1.67</v>
      </c>
      <c r="E486" s="161" t="s">
        <v>170</v>
      </c>
    </row>
    <row r="487" spans="1:5" ht="16.5" thickBot="1" x14ac:dyDescent="0.3">
      <c r="A487" s="160">
        <v>45593</v>
      </c>
      <c r="B487" s="171" t="s">
        <v>119</v>
      </c>
      <c r="C487" s="161" t="s">
        <v>164</v>
      </c>
      <c r="D487" s="164">
        <v>1.6</v>
      </c>
      <c r="E487" s="161" t="s">
        <v>170</v>
      </c>
    </row>
    <row r="488" spans="1:5" ht="16.5" thickBot="1" x14ac:dyDescent="0.3">
      <c r="A488" s="160">
        <v>45593</v>
      </c>
      <c r="B488" s="171" t="s">
        <v>119</v>
      </c>
      <c r="C488" s="161" t="s">
        <v>163</v>
      </c>
      <c r="D488" s="164">
        <v>1.7</v>
      </c>
      <c r="E488" s="161" t="s">
        <v>170</v>
      </c>
    </row>
    <row r="489" spans="1:5" ht="16.5" thickBot="1" x14ac:dyDescent="0.3">
      <c r="A489" s="160">
        <v>45593</v>
      </c>
      <c r="B489" s="171" t="s">
        <v>119</v>
      </c>
      <c r="C489" s="161" t="s">
        <v>164</v>
      </c>
      <c r="D489" s="164">
        <v>1.62</v>
      </c>
      <c r="E489" s="161" t="s">
        <v>170</v>
      </c>
    </row>
    <row r="490" spans="1:5" ht="16.5" thickBot="1" x14ac:dyDescent="0.3">
      <c r="A490" s="160">
        <v>45593</v>
      </c>
      <c r="B490" s="171" t="s">
        <v>119</v>
      </c>
      <c r="C490" s="161" t="s">
        <v>164</v>
      </c>
      <c r="D490" s="164">
        <v>1.71</v>
      </c>
      <c r="E490" s="161" t="s">
        <v>170</v>
      </c>
    </row>
    <row r="491" spans="1:5" ht="16.5" thickBot="1" x14ac:dyDescent="0.3">
      <c r="A491" s="160">
        <v>45593</v>
      </c>
      <c r="B491" s="171" t="s">
        <v>119</v>
      </c>
      <c r="C491" s="161" t="s">
        <v>164</v>
      </c>
      <c r="D491" s="164">
        <v>1.53</v>
      </c>
      <c r="E491" s="161" t="s">
        <v>170</v>
      </c>
    </row>
    <row r="492" spans="1:5" ht="16.5" thickBot="1" x14ac:dyDescent="0.3">
      <c r="A492" s="160">
        <v>45593</v>
      </c>
      <c r="B492" s="171" t="s">
        <v>119</v>
      </c>
      <c r="C492" s="161" t="s">
        <v>164</v>
      </c>
      <c r="D492" s="164">
        <v>1.6</v>
      </c>
      <c r="E492" s="161" t="s">
        <v>170</v>
      </c>
    </row>
    <row r="493" spans="1:5" ht="16.5" thickBot="1" x14ac:dyDescent="0.3">
      <c r="A493" s="160">
        <v>45593</v>
      </c>
      <c r="B493" s="171" t="s">
        <v>119</v>
      </c>
      <c r="C493" s="161" t="s">
        <v>164</v>
      </c>
      <c r="D493" s="164">
        <v>1.53</v>
      </c>
      <c r="E493" s="161" t="s">
        <v>170</v>
      </c>
    </row>
    <row r="494" spans="1:5" ht="16.5" thickBot="1" x14ac:dyDescent="0.3">
      <c r="A494" s="160">
        <v>45593</v>
      </c>
      <c r="B494" s="171" t="s">
        <v>119</v>
      </c>
      <c r="C494" s="161" t="s">
        <v>166</v>
      </c>
      <c r="D494" s="164">
        <v>1.55</v>
      </c>
      <c r="E494" s="161" t="s">
        <v>170</v>
      </c>
    </row>
    <row r="495" spans="1:5" ht="16.5" thickBot="1" x14ac:dyDescent="0.3">
      <c r="A495" s="160">
        <v>45593</v>
      </c>
      <c r="B495" s="171" t="s">
        <v>119</v>
      </c>
      <c r="C495" s="161" t="s">
        <v>164</v>
      </c>
      <c r="D495" s="164">
        <v>1.61</v>
      </c>
      <c r="E495" s="161" t="s">
        <v>170</v>
      </c>
    </row>
    <row r="496" spans="1:5" ht="16.5" thickBot="1" x14ac:dyDescent="0.3">
      <c r="A496" s="160">
        <v>45593</v>
      </c>
      <c r="B496" s="171" t="s">
        <v>119</v>
      </c>
      <c r="C496" s="161" t="s">
        <v>167</v>
      </c>
      <c r="D496" s="164">
        <v>1.88</v>
      </c>
      <c r="E496" s="161" t="s">
        <v>171</v>
      </c>
    </row>
    <row r="497" spans="1:5" ht="16.5" thickBot="1" x14ac:dyDescent="0.3">
      <c r="A497" s="160">
        <v>45593</v>
      </c>
      <c r="B497" s="171" t="s">
        <v>119</v>
      </c>
      <c r="C497" s="161" t="s">
        <v>163</v>
      </c>
      <c r="D497" s="164">
        <v>1.68</v>
      </c>
      <c r="E497" s="161" t="s">
        <v>170</v>
      </c>
    </row>
    <row r="498" spans="1:5" ht="16.5" thickBot="1" x14ac:dyDescent="0.3">
      <c r="A498" s="160">
        <v>45593</v>
      </c>
      <c r="B498" s="171" t="s">
        <v>119</v>
      </c>
      <c r="C498" s="161" t="s">
        <v>164</v>
      </c>
      <c r="D498" s="164">
        <v>1.62</v>
      </c>
      <c r="E498" s="161" t="s">
        <v>170</v>
      </c>
    </row>
    <row r="499" spans="1:5" ht="16.5" thickBot="1" x14ac:dyDescent="0.3">
      <c r="A499" s="160">
        <v>45593</v>
      </c>
      <c r="B499" s="171" t="s">
        <v>119</v>
      </c>
      <c r="C499" s="161" t="s">
        <v>168</v>
      </c>
      <c r="D499" s="164">
        <v>1.66</v>
      </c>
      <c r="E499" s="161" t="s">
        <v>170</v>
      </c>
    </row>
    <row r="500" spans="1:5" ht="16.5" thickBot="1" x14ac:dyDescent="0.3">
      <c r="A500" s="160">
        <v>45593</v>
      </c>
      <c r="B500" s="171" t="s">
        <v>119</v>
      </c>
      <c r="C500" s="161" t="s">
        <v>163</v>
      </c>
      <c r="D500" s="164">
        <v>1.62</v>
      </c>
      <c r="E500" s="161" t="s">
        <v>170</v>
      </c>
    </row>
    <row r="501" spans="1:5" ht="16.5" thickBot="1" x14ac:dyDescent="0.3">
      <c r="A501" s="160">
        <v>45593</v>
      </c>
      <c r="B501" s="171" t="s">
        <v>119</v>
      </c>
      <c r="C501" s="161" t="s">
        <v>164</v>
      </c>
      <c r="D501" s="164">
        <v>1.71</v>
      </c>
      <c r="E501" s="161" t="s">
        <v>170</v>
      </c>
    </row>
    <row r="502" spans="1:5" ht="16.5" thickBot="1" x14ac:dyDescent="0.3">
      <c r="A502" s="160">
        <v>45593</v>
      </c>
      <c r="B502" s="171" t="s">
        <v>119</v>
      </c>
      <c r="C502" s="161" t="s">
        <v>163</v>
      </c>
      <c r="D502" s="164">
        <v>1.68</v>
      </c>
      <c r="E502" s="161" t="s">
        <v>170</v>
      </c>
    </row>
    <row r="503" spans="1:5" ht="16.5" thickBot="1" x14ac:dyDescent="0.3">
      <c r="A503" s="160">
        <v>45593</v>
      </c>
      <c r="B503" s="171" t="s">
        <v>119</v>
      </c>
      <c r="C503" s="161" t="s">
        <v>163</v>
      </c>
      <c r="D503" s="164">
        <v>1.7</v>
      </c>
      <c r="E503" s="161" t="s">
        <v>170</v>
      </c>
    </row>
    <row r="504" spans="1:5" ht="16.5" thickBot="1" x14ac:dyDescent="0.3">
      <c r="A504" s="160">
        <v>45593</v>
      </c>
      <c r="B504" s="171" t="s">
        <v>119</v>
      </c>
      <c r="C504" s="161" t="s">
        <v>166</v>
      </c>
      <c r="D504" s="164">
        <v>1.66</v>
      </c>
      <c r="E504" s="161" t="s">
        <v>170</v>
      </c>
    </row>
    <row r="505" spans="1:5" ht="16.5" thickBot="1" x14ac:dyDescent="0.3">
      <c r="A505" s="160">
        <v>45594</v>
      </c>
      <c r="B505" s="171" t="s">
        <v>119</v>
      </c>
      <c r="C505" s="161" t="s">
        <v>163</v>
      </c>
      <c r="D505" s="164">
        <v>1.7</v>
      </c>
      <c r="E505" s="161" t="s">
        <v>170</v>
      </c>
    </row>
    <row r="506" spans="1:5" ht="16.5" thickBot="1" x14ac:dyDescent="0.3">
      <c r="A506" s="160">
        <v>45594</v>
      </c>
      <c r="B506" s="171" t="s">
        <v>119</v>
      </c>
      <c r="C506" s="161" t="s">
        <v>163</v>
      </c>
      <c r="D506" s="164">
        <v>1.53</v>
      </c>
      <c r="E506" s="161" t="s">
        <v>170</v>
      </c>
    </row>
    <row r="507" spans="1:5" ht="16.5" thickBot="1" x14ac:dyDescent="0.3">
      <c r="A507" s="160">
        <v>45594</v>
      </c>
      <c r="B507" s="171" t="s">
        <v>119</v>
      </c>
      <c r="C507" s="161" t="s">
        <v>163</v>
      </c>
      <c r="D507" s="164">
        <v>1.68</v>
      </c>
      <c r="E507" s="161" t="s">
        <v>170</v>
      </c>
    </row>
    <row r="508" spans="1:5" ht="16.5" thickBot="1" x14ac:dyDescent="0.3">
      <c r="A508" s="160">
        <v>45594</v>
      </c>
      <c r="B508" s="171" t="s">
        <v>119</v>
      </c>
      <c r="C508" s="161" t="s">
        <v>164</v>
      </c>
      <c r="D508" s="164">
        <v>1.62</v>
      </c>
      <c r="E508" s="161" t="s">
        <v>170</v>
      </c>
    </row>
    <row r="509" spans="1:5" ht="16.5" thickBot="1" x14ac:dyDescent="0.3">
      <c r="A509" s="160">
        <v>45594</v>
      </c>
      <c r="B509" s="171" t="s">
        <v>119</v>
      </c>
      <c r="C509" s="161" t="s">
        <v>164</v>
      </c>
      <c r="D509" s="164">
        <v>1.77</v>
      </c>
      <c r="E509" s="161" t="s">
        <v>170</v>
      </c>
    </row>
    <row r="510" spans="1:5" ht="16.5" thickBot="1" x14ac:dyDescent="0.3">
      <c r="A510" s="160">
        <v>45594</v>
      </c>
      <c r="B510" s="171" t="s">
        <v>119</v>
      </c>
      <c r="C510" s="161" t="s">
        <v>166</v>
      </c>
      <c r="D510" s="164">
        <v>1.55</v>
      </c>
      <c r="E510" s="161" t="s">
        <v>170</v>
      </c>
    </row>
    <row r="511" spans="1:5" ht="16.5" thickBot="1" x14ac:dyDescent="0.3">
      <c r="A511" s="160">
        <v>45594</v>
      </c>
      <c r="B511" s="171" t="s">
        <v>119</v>
      </c>
      <c r="C511" s="161" t="s">
        <v>164</v>
      </c>
      <c r="D511" s="164">
        <v>1.6</v>
      </c>
      <c r="E511" s="161" t="s">
        <v>170</v>
      </c>
    </row>
    <row r="512" spans="1:5" ht="16.5" thickBot="1" x14ac:dyDescent="0.3">
      <c r="A512" s="160">
        <v>45594</v>
      </c>
      <c r="B512" s="171" t="s">
        <v>119</v>
      </c>
      <c r="C512" s="161" t="s">
        <v>164</v>
      </c>
      <c r="D512" s="164">
        <v>1.67</v>
      </c>
      <c r="E512" s="161" t="s">
        <v>170</v>
      </c>
    </row>
    <row r="513" spans="1:5" ht="16.5" thickBot="1" x14ac:dyDescent="0.3">
      <c r="A513" s="160">
        <v>45594</v>
      </c>
      <c r="B513" s="171" t="s">
        <v>119</v>
      </c>
      <c r="C513" s="161" t="s">
        <v>164</v>
      </c>
      <c r="D513" s="164">
        <v>1.53</v>
      </c>
      <c r="E513" s="161" t="s">
        <v>170</v>
      </c>
    </row>
    <row r="514" spans="1:5" ht="16.5" thickBot="1" x14ac:dyDescent="0.3">
      <c r="A514" s="160">
        <v>45594</v>
      </c>
      <c r="B514" s="171" t="s">
        <v>119</v>
      </c>
      <c r="C514" s="161" t="s">
        <v>164</v>
      </c>
      <c r="D514" s="164">
        <v>1.61</v>
      </c>
      <c r="E514" s="161" t="s">
        <v>170</v>
      </c>
    </row>
    <row r="515" spans="1:5" ht="16.5" thickBot="1" x14ac:dyDescent="0.3">
      <c r="A515" s="160">
        <v>45594</v>
      </c>
      <c r="B515" s="171" t="s">
        <v>119</v>
      </c>
      <c r="C515" s="161" t="s">
        <v>164</v>
      </c>
      <c r="D515" s="164">
        <v>1.62</v>
      </c>
      <c r="E515" s="161" t="s">
        <v>170</v>
      </c>
    </row>
    <row r="516" spans="1:5" ht="16.5" thickBot="1" x14ac:dyDescent="0.3">
      <c r="A516" s="160">
        <v>45594</v>
      </c>
      <c r="B516" s="171" t="s">
        <v>119</v>
      </c>
      <c r="C516" s="161" t="s">
        <v>163</v>
      </c>
      <c r="D516" s="164">
        <v>1.68</v>
      </c>
      <c r="E516" s="161" t="s">
        <v>170</v>
      </c>
    </row>
    <row r="517" spans="1:5" ht="16.5" thickBot="1" x14ac:dyDescent="0.3">
      <c r="A517" s="160">
        <v>45594</v>
      </c>
      <c r="B517" s="171" t="s">
        <v>119</v>
      </c>
      <c r="C517" s="161" t="s">
        <v>167</v>
      </c>
      <c r="D517" s="164">
        <v>1.88</v>
      </c>
      <c r="E517" s="161" t="s">
        <v>171</v>
      </c>
    </row>
    <row r="518" spans="1:5" ht="16.5" thickBot="1" x14ac:dyDescent="0.3">
      <c r="A518" s="160">
        <v>45594</v>
      </c>
      <c r="B518" s="171" t="s">
        <v>119</v>
      </c>
      <c r="C518" s="161" t="s">
        <v>163</v>
      </c>
      <c r="D518" s="164">
        <v>1.7</v>
      </c>
      <c r="E518" s="161" t="s">
        <v>170</v>
      </c>
    </row>
    <row r="519" spans="1:5" ht="16.5" thickBot="1" x14ac:dyDescent="0.3">
      <c r="A519" s="160">
        <v>45594</v>
      </c>
      <c r="B519" s="171" t="s">
        <v>119</v>
      </c>
      <c r="C519" s="161" t="s">
        <v>164</v>
      </c>
      <c r="D519" s="164">
        <v>1.62</v>
      </c>
      <c r="E519" s="161" t="s">
        <v>170</v>
      </c>
    </row>
    <row r="520" spans="1:5" ht="16.5" thickBot="1" x14ac:dyDescent="0.3">
      <c r="A520" s="160">
        <v>45594</v>
      </c>
      <c r="B520" s="171" t="s">
        <v>119</v>
      </c>
      <c r="C520" s="161" t="s">
        <v>165</v>
      </c>
      <c r="D520" s="164">
        <v>1.54</v>
      </c>
      <c r="E520" s="161" t="s">
        <v>170</v>
      </c>
    </row>
    <row r="521" spans="1:5" ht="16.5" thickBot="1" x14ac:dyDescent="0.3">
      <c r="A521" s="160">
        <v>45594</v>
      </c>
      <c r="B521" s="171" t="s">
        <v>119</v>
      </c>
      <c r="C521" s="161" t="s">
        <v>164</v>
      </c>
      <c r="D521" s="164">
        <v>1.53</v>
      </c>
      <c r="E521" s="161" t="s">
        <v>170</v>
      </c>
    </row>
    <row r="522" spans="1:5" ht="16.5" thickBot="1" x14ac:dyDescent="0.3">
      <c r="A522" s="160">
        <v>45594</v>
      </c>
      <c r="B522" s="171" t="s">
        <v>119</v>
      </c>
      <c r="C522" s="161" t="s">
        <v>164</v>
      </c>
      <c r="D522" s="164">
        <v>1.71</v>
      </c>
      <c r="E522" s="161" t="s">
        <v>170</v>
      </c>
    </row>
    <row r="523" spans="1:5" ht="16.5" thickBot="1" x14ac:dyDescent="0.3">
      <c r="A523" s="160">
        <v>45594</v>
      </c>
      <c r="B523" s="171" t="s">
        <v>119</v>
      </c>
      <c r="C523" s="161" t="s">
        <v>164</v>
      </c>
      <c r="D523" s="164">
        <v>1.6</v>
      </c>
      <c r="E523" s="161" t="s">
        <v>170</v>
      </c>
    </row>
    <row r="524" spans="1:5" ht="16.5" thickBot="1" x14ac:dyDescent="0.3">
      <c r="A524" s="160">
        <v>45594</v>
      </c>
      <c r="B524" s="171" t="s">
        <v>119</v>
      </c>
      <c r="C524" s="161" t="s">
        <v>164</v>
      </c>
      <c r="D524" s="164">
        <v>1.71</v>
      </c>
      <c r="E524" s="161" t="s">
        <v>170</v>
      </c>
    </row>
    <row r="525" spans="1:5" ht="16.5" thickBot="1" x14ac:dyDescent="0.3">
      <c r="A525" s="160">
        <v>45594</v>
      </c>
      <c r="B525" s="171" t="s">
        <v>119</v>
      </c>
      <c r="C525" s="161" t="s">
        <v>163</v>
      </c>
      <c r="D525" s="164">
        <v>1.62</v>
      </c>
      <c r="E525" s="161" t="s">
        <v>170</v>
      </c>
    </row>
    <row r="526" spans="1:5" ht="16.5" thickBot="1" x14ac:dyDescent="0.3">
      <c r="A526" s="160">
        <v>45594</v>
      </c>
      <c r="B526" s="171" t="s">
        <v>119</v>
      </c>
      <c r="C526" s="161" t="s">
        <v>168</v>
      </c>
      <c r="D526" s="164">
        <v>1.66</v>
      </c>
      <c r="E526" s="161" t="s">
        <v>170</v>
      </c>
    </row>
    <row r="527" spans="1:5" ht="16.5" thickBot="1" x14ac:dyDescent="0.3">
      <c r="A527" s="160">
        <v>45594</v>
      </c>
      <c r="B527" s="171" t="s">
        <v>119</v>
      </c>
      <c r="C527" s="161" t="s">
        <v>163</v>
      </c>
      <c r="D527" s="164">
        <v>1.7</v>
      </c>
      <c r="E527" s="161" t="s">
        <v>170</v>
      </c>
    </row>
    <row r="528" spans="1:5" ht="16.5" thickBot="1" x14ac:dyDescent="0.3">
      <c r="A528" s="160">
        <v>45594</v>
      </c>
      <c r="B528" s="171" t="s">
        <v>119</v>
      </c>
      <c r="C528" s="161" t="s">
        <v>163</v>
      </c>
      <c r="D528" s="164">
        <v>1.53</v>
      </c>
      <c r="E528" s="161" t="s">
        <v>170</v>
      </c>
    </row>
    <row r="529" spans="1:5" ht="16.5" thickBot="1" x14ac:dyDescent="0.3">
      <c r="A529" s="160">
        <v>45595</v>
      </c>
      <c r="B529" s="171" t="s">
        <v>119</v>
      </c>
      <c r="C529" s="161" t="s">
        <v>164</v>
      </c>
      <c r="D529" s="164">
        <v>1.77</v>
      </c>
      <c r="E529" s="161" t="s">
        <v>170</v>
      </c>
    </row>
    <row r="530" spans="1:5" ht="16.5" thickBot="1" x14ac:dyDescent="0.3">
      <c r="A530" s="160">
        <v>45595</v>
      </c>
      <c r="B530" s="171" t="s">
        <v>119</v>
      </c>
      <c r="C530" s="161" t="s">
        <v>166</v>
      </c>
      <c r="D530" s="164">
        <v>1.55</v>
      </c>
      <c r="E530" s="161" t="s">
        <v>170</v>
      </c>
    </row>
    <row r="531" spans="1:5" ht="16.5" thickBot="1" x14ac:dyDescent="0.3">
      <c r="A531" s="160">
        <v>45595</v>
      </c>
      <c r="B531" s="171" t="s">
        <v>119</v>
      </c>
      <c r="C531" s="161" t="s">
        <v>163</v>
      </c>
      <c r="D531" s="164">
        <v>1.68</v>
      </c>
      <c r="E531" s="161" t="s">
        <v>170</v>
      </c>
    </row>
    <row r="532" spans="1:5" ht="16.5" thickBot="1" x14ac:dyDescent="0.3">
      <c r="A532" s="160">
        <v>45595</v>
      </c>
      <c r="B532" s="171" t="s">
        <v>119</v>
      </c>
      <c r="C532" s="161" t="s">
        <v>167</v>
      </c>
      <c r="D532" s="164">
        <v>1.88</v>
      </c>
      <c r="E532" s="161" t="s">
        <v>170</v>
      </c>
    </row>
    <row r="533" spans="1:5" ht="16.5" thickBot="1" x14ac:dyDescent="0.3">
      <c r="A533" s="160">
        <v>45595</v>
      </c>
      <c r="B533" s="171" t="s">
        <v>119</v>
      </c>
      <c r="C533" s="161" t="s">
        <v>164</v>
      </c>
      <c r="D533" s="164">
        <v>1.62</v>
      </c>
      <c r="E533" s="161" t="s">
        <v>170</v>
      </c>
    </row>
    <row r="534" spans="1:5" ht="16.5" thickBot="1" x14ac:dyDescent="0.3">
      <c r="A534" s="160">
        <v>45595</v>
      </c>
      <c r="B534" s="171" t="s">
        <v>119</v>
      </c>
      <c r="C534" s="161" t="s">
        <v>163</v>
      </c>
      <c r="D534" s="164">
        <v>1.7</v>
      </c>
      <c r="E534" s="161" t="s">
        <v>170</v>
      </c>
    </row>
    <row r="535" spans="1:5" ht="16.5" thickBot="1" x14ac:dyDescent="0.3">
      <c r="A535" s="160">
        <v>45595</v>
      </c>
      <c r="B535" s="171" t="s">
        <v>119</v>
      </c>
      <c r="C535" s="161" t="s">
        <v>163</v>
      </c>
      <c r="D535" s="164">
        <v>1.68</v>
      </c>
      <c r="E535" s="161" t="s">
        <v>170</v>
      </c>
    </row>
    <row r="536" spans="1:5" ht="16.5" thickBot="1" x14ac:dyDescent="0.3">
      <c r="A536" s="160">
        <v>45595</v>
      </c>
      <c r="B536" s="171" t="s">
        <v>119</v>
      </c>
      <c r="C536" s="161" t="s">
        <v>163</v>
      </c>
      <c r="D536" s="164">
        <v>1.53</v>
      </c>
      <c r="E536" s="161" t="s">
        <v>170</v>
      </c>
    </row>
    <row r="537" spans="1:5" ht="16.5" thickBot="1" x14ac:dyDescent="0.3">
      <c r="A537" s="160">
        <v>45595</v>
      </c>
      <c r="B537" s="171" t="s">
        <v>119</v>
      </c>
      <c r="C537" s="161" t="s">
        <v>166</v>
      </c>
      <c r="D537" s="164">
        <v>1.66</v>
      </c>
      <c r="E537" s="161" t="s">
        <v>173</v>
      </c>
    </row>
    <row r="538" spans="1:5" ht="16.5" thickBot="1" x14ac:dyDescent="0.3">
      <c r="A538" s="160">
        <v>45595</v>
      </c>
      <c r="B538" s="171" t="s">
        <v>119</v>
      </c>
      <c r="C538" s="161" t="s">
        <v>167</v>
      </c>
      <c r="D538" s="164">
        <v>1.5</v>
      </c>
      <c r="E538" s="161" t="s">
        <v>170</v>
      </c>
    </row>
    <row r="539" spans="1:5" ht="16.5" thickBot="1" x14ac:dyDescent="0.3">
      <c r="A539" s="160">
        <v>45595</v>
      </c>
      <c r="B539" s="171" t="s">
        <v>119</v>
      </c>
      <c r="C539" s="161" t="s">
        <v>164</v>
      </c>
      <c r="D539" s="164">
        <v>1.67</v>
      </c>
      <c r="E539" s="161" t="s">
        <v>170</v>
      </c>
    </row>
    <row r="540" spans="1:5" ht="16.5" thickBot="1" x14ac:dyDescent="0.3">
      <c r="A540" s="160">
        <v>45595</v>
      </c>
      <c r="B540" s="171" t="s">
        <v>119</v>
      </c>
      <c r="C540" s="161" t="s">
        <v>164</v>
      </c>
      <c r="D540" s="164">
        <v>1.53</v>
      </c>
      <c r="E540" s="161" t="s">
        <v>170</v>
      </c>
    </row>
    <row r="541" spans="1:5" ht="16.5" thickBot="1" x14ac:dyDescent="0.3">
      <c r="A541" s="160">
        <v>45595</v>
      </c>
      <c r="B541" s="171" t="s">
        <v>119</v>
      </c>
      <c r="C541" s="161" t="s">
        <v>164</v>
      </c>
      <c r="D541" s="164">
        <v>1.61</v>
      </c>
      <c r="E541" s="161" t="s">
        <v>170</v>
      </c>
    </row>
    <row r="542" spans="1:5" ht="16.5" thickBot="1" x14ac:dyDescent="0.3">
      <c r="A542" s="160">
        <v>45595</v>
      </c>
      <c r="B542" s="171" t="s">
        <v>119</v>
      </c>
      <c r="C542" s="161" t="s">
        <v>163</v>
      </c>
      <c r="D542" s="164">
        <v>1.68</v>
      </c>
      <c r="E542" s="161" t="s">
        <v>170</v>
      </c>
    </row>
    <row r="543" spans="1:5" ht="16.5" thickBot="1" x14ac:dyDescent="0.3">
      <c r="A543" s="160">
        <v>45595</v>
      </c>
      <c r="B543" s="171" t="s">
        <v>119</v>
      </c>
      <c r="C543" s="161" t="s">
        <v>164</v>
      </c>
      <c r="D543" s="164">
        <v>1.62</v>
      </c>
      <c r="E543" s="161" t="s">
        <v>170</v>
      </c>
    </row>
    <row r="544" spans="1:5" ht="16.5" thickBot="1" x14ac:dyDescent="0.3">
      <c r="A544" s="160">
        <v>45595</v>
      </c>
      <c r="B544" s="171" t="s">
        <v>119</v>
      </c>
      <c r="C544" s="161" t="s">
        <v>163</v>
      </c>
      <c r="D544" s="164">
        <v>1.7</v>
      </c>
      <c r="E544" s="161" t="s">
        <v>170</v>
      </c>
    </row>
    <row r="545" spans="1:5" ht="16.5" thickBot="1" x14ac:dyDescent="0.3">
      <c r="A545" s="160">
        <v>45595</v>
      </c>
      <c r="B545" s="171" t="s">
        <v>119</v>
      </c>
      <c r="C545" s="161" t="s">
        <v>164</v>
      </c>
      <c r="D545" s="164">
        <v>1.62</v>
      </c>
      <c r="E545" s="161" t="s">
        <v>170</v>
      </c>
    </row>
    <row r="546" spans="1:5" ht="16.5" thickBot="1" x14ac:dyDescent="0.3">
      <c r="A546" s="160">
        <v>45595</v>
      </c>
      <c r="B546" s="171" t="s">
        <v>119</v>
      </c>
      <c r="C546" s="161" t="s">
        <v>165</v>
      </c>
      <c r="D546" s="164">
        <v>1.54</v>
      </c>
      <c r="E546" s="161" t="s">
        <v>170</v>
      </c>
    </row>
    <row r="547" spans="1:5" ht="16.5" thickBot="1" x14ac:dyDescent="0.3">
      <c r="A547" s="160">
        <v>45595</v>
      </c>
      <c r="B547" s="171" t="s">
        <v>119</v>
      </c>
      <c r="C547" s="161" t="s">
        <v>164</v>
      </c>
      <c r="D547" s="164">
        <v>1.53</v>
      </c>
      <c r="E547" s="161" t="s">
        <v>170</v>
      </c>
    </row>
    <row r="548" spans="1:5" ht="16.5" thickBot="1" x14ac:dyDescent="0.3">
      <c r="A548" s="160">
        <v>45595</v>
      </c>
      <c r="B548" s="171" t="s">
        <v>119</v>
      </c>
      <c r="C548" s="161" t="s">
        <v>164</v>
      </c>
      <c r="D548" s="164">
        <v>1.71</v>
      </c>
      <c r="E548" s="161" t="s">
        <v>170</v>
      </c>
    </row>
    <row r="549" spans="1:5" ht="16.5" thickBot="1" x14ac:dyDescent="0.3">
      <c r="A549" s="160">
        <v>45595</v>
      </c>
      <c r="B549" s="171" t="s">
        <v>119</v>
      </c>
      <c r="C549" s="161" t="s">
        <v>164</v>
      </c>
      <c r="D549" s="164">
        <v>1.6</v>
      </c>
      <c r="E549" s="161" t="s">
        <v>170</v>
      </c>
    </row>
    <row r="550" spans="1:5" ht="16.5" thickBot="1" x14ac:dyDescent="0.3">
      <c r="A550" s="160">
        <v>45595</v>
      </c>
      <c r="B550" s="171" t="s">
        <v>119</v>
      </c>
      <c r="C550" s="161" t="s">
        <v>163</v>
      </c>
      <c r="D550" s="164">
        <v>1.62</v>
      </c>
      <c r="E550" s="161" t="s">
        <v>170</v>
      </c>
    </row>
    <row r="551" spans="1:5" ht="16.5" thickBot="1" x14ac:dyDescent="0.3">
      <c r="A551" s="160">
        <v>45595</v>
      </c>
      <c r="B551" s="171" t="s">
        <v>119</v>
      </c>
      <c r="C551" s="161" t="s">
        <v>164</v>
      </c>
      <c r="D551" s="164">
        <v>1.71</v>
      </c>
      <c r="E551" s="161" t="s">
        <v>170</v>
      </c>
    </row>
    <row r="552" spans="1:5" ht="16.5" thickBot="1" x14ac:dyDescent="0.3">
      <c r="A552" s="160">
        <v>45595</v>
      </c>
      <c r="B552" s="171" t="s">
        <v>119</v>
      </c>
      <c r="C552" s="161" t="s">
        <v>168</v>
      </c>
      <c r="D552" s="164">
        <v>1.66</v>
      </c>
      <c r="E552" s="161" t="s">
        <v>170</v>
      </c>
    </row>
    <row r="553" spans="1:5" ht="16.5" thickBot="1" x14ac:dyDescent="0.3">
      <c r="A553" s="160">
        <v>45595</v>
      </c>
      <c r="B553" s="171" t="s">
        <v>119</v>
      </c>
      <c r="C553" s="161" t="s">
        <v>163</v>
      </c>
      <c r="D553" s="164">
        <v>1.7</v>
      </c>
      <c r="E553" s="161" t="s">
        <v>170</v>
      </c>
    </row>
    <row r="554" spans="1:5" ht="16.5" thickBot="1" x14ac:dyDescent="0.3">
      <c r="A554" s="160">
        <v>45595</v>
      </c>
      <c r="B554" s="171" t="s">
        <v>119</v>
      </c>
      <c r="C554" s="161" t="s">
        <v>163</v>
      </c>
      <c r="D554" s="164">
        <v>1.53</v>
      </c>
      <c r="E554" s="161" t="s">
        <v>170</v>
      </c>
    </row>
    <row r="555" spans="1:5" ht="16.5" thickBot="1" x14ac:dyDescent="0.3">
      <c r="A555" s="160">
        <v>45596</v>
      </c>
      <c r="B555" s="171" t="s">
        <v>119</v>
      </c>
      <c r="C555" s="161" t="s">
        <v>163</v>
      </c>
      <c r="D555" s="164">
        <v>1.53</v>
      </c>
      <c r="E555" s="161" t="s">
        <v>170</v>
      </c>
    </row>
    <row r="556" spans="1:5" ht="16.5" thickBot="1" x14ac:dyDescent="0.3">
      <c r="A556" s="160">
        <v>45596</v>
      </c>
      <c r="B556" s="171" t="s">
        <v>119</v>
      </c>
      <c r="C556" s="161" t="s">
        <v>164</v>
      </c>
      <c r="D556" s="164">
        <v>1.77</v>
      </c>
      <c r="E556" s="161" t="s">
        <v>170</v>
      </c>
    </row>
    <row r="557" spans="1:5" ht="16.5" thickBot="1" x14ac:dyDescent="0.3">
      <c r="A557" s="160">
        <v>45596</v>
      </c>
      <c r="B557" s="171" t="s">
        <v>119</v>
      </c>
      <c r="C557" s="161" t="s">
        <v>166</v>
      </c>
      <c r="D557" s="164">
        <v>1.55</v>
      </c>
      <c r="E557" s="161" t="s">
        <v>170</v>
      </c>
    </row>
    <row r="558" spans="1:5" ht="16.5" thickBot="1" x14ac:dyDescent="0.3">
      <c r="A558" s="160">
        <v>45596</v>
      </c>
      <c r="B558" s="171" t="s">
        <v>119</v>
      </c>
      <c r="C558" s="161" t="s">
        <v>163</v>
      </c>
      <c r="D558" s="164">
        <v>1.68</v>
      </c>
      <c r="E558" s="161" t="s">
        <v>170</v>
      </c>
    </row>
    <row r="559" spans="1:5" ht="16.5" thickBot="1" x14ac:dyDescent="0.3">
      <c r="A559" s="160">
        <v>45596</v>
      </c>
      <c r="B559" s="171" t="s">
        <v>119</v>
      </c>
      <c r="C559" s="161" t="s">
        <v>167</v>
      </c>
      <c r="D559" s="164">
        <v>1.88</v>
      </c>
      <c r="E559" s="161" t="s">
        <v>170</v>
      </c>
    </row>
    <row r="560" spans="1:5" ht="16.5" thickBot="1" x14ac:dyDescent="0.3">
      <c r="A560" s="160">
        <v>45596</v>
      </c>
      <c r="B560" s="171" t="s">
        <v>119</v>
      </c>
      <c r="C560" s="161" t="s">
        <v>164</v>
      </c>
      <c r="D560" s="164">
        <v>1.62</v>
      </c>
      <c r="E560" s="161" t="s">
        <v>170</v>
      </c>
    </row>
    <row r="561" spans="1:5" ht="16.5" thickBot="1" x14ac:dyDescent="0.3">
      <c r="A561" s="160">
        <v>45596</v>
      </c>
      <c r="B561" s="171" t="s">
        <v>119</v>
      </c>
      <c r="C561" s="161" t="s">
        <v>163</v>
      </c>
      <c r="D561" s="164">
        <v>1.7</v>
      </c>
      <c r="E561" s="161" t="s">
        <v>170</v>
      </c>
    </row>
    <row r="562" spans="1:5" ht="16.5" thickBot="1" x14ac:dyDescent="0.3">
      <c r="A562" s="160">
        <v>45596</v>
      </c>
      <c r="B562" s="171" t="s">
        <v>119</v>
      </c>
      <c r="C562" s="161" t="s">
        <v>166</v>
      </c>
      <c r="D562" s="164">
        <v>1.66</v>
      </c>
      <c r="E562" s="161" t="s">
        <v>170</v>
      </c>
    </row>
    <row r="563" spans="1:5" ht="16.5" thickBot="1" x14ac:dyDescent="0.3">
      <c r="A563" s="160">
        <v>45596</v>
      </c>
      <c r="B563" s="171" t="s">
        <v>119</v>
      </c>
      <c r="C563" s="161" t="s">
        <v>166</v>
      </c>
      <c r="D563" s="164">
        <v>1.66</v>
      </c>
      <c r="E563" s="161" t="s">
        <v>173</v>
      </c>
    </row>
    <row r="564" spans="1:5" ht="16.5" thickBot="1" x14ac:dyDescent="0.3">
      <c r="A564" s="160">
        <v>45596</v>
      </c>
      <c r="B564" s="171" t="s">
        <v>119</v>
      </c>
      <c r="C564" s="161" t="s">
        <v>163</v>
      </c>
      <c r="D564" s="164">
        <v>1.53</v>
      </c>
      <c r="E564" s="161" t="s">
        <v>170</v>
      </c>
    </row>
    <row r="565" spans="1:5" ht="16.5" thickBot="1" x14ac:dyDescent="0.3">
      <c r="A565" s="160">
        <v>45596</v>
      </c>
      <c r="B565" s="171" t="s">
        <v>119</v>
      </c>
      <c r="C565" s="161" t="s">
        <v>163</v>
      </c>
      <c r="D565" s="164">
        <v>1.68</v>
      </c>
      <c r="E565" s="161" t="s">
        <v>170</v>
      </c>
    </row>
    <row r="566" spans="1:5" ht="16.5" thickBot="1" x14ac:dyDescent="0.3">
      <c r="A566" s="160">
        <v>45596</v>
      </c>
      <c r="B566" s="171" t="s">
        <v>119</v>
      </c>
      <c r="C566" s="161" t="s">
        <v>167</v>
      </c>
      <c r="D566" s="164">
        <v>1.5</v>
      </c>
      <c r="E566" s="161" t="s">
        <v>170</v>
      </c>
    </row>
    <row r="567" spans="1:5" ht="16.5" thickBot="1" x14ac:dyDescent="0.3">
      <c r="A567" s="160">
        <v>45596</v>
      </c>
      <c r="B567" s="171" t="s">
        <v>119</v>
      </c>
      <c r="C567" s="161" t="s">
        <v>164</v>
      </c>
      <c r="D567" s="164">
        <v>1.6</v>
      </c>
      <c r="E567" s="161" t="s">
        <v>170</v>
      </c>
    </row>
    <row r="568" spans="1:5" ht="16.5" thickBot="1" x14ac:dyDescent="0.3">
      <c r="A568" s="160">
        <v>45596</v>
      </c>
      <c r="B568" s="171" t="s">
        <v>119</v>
      </c>
      <c r="C568" s="161" t="s">
        <v>164</v>
      </c>
      <c r="D568" s="164">
        <v>1.67</v>
      </c>
      <c r="E568" s="161" t="s">
        <v>170</v>
      </c>
    </row>
    <row r="569" spans="1:5" ht="16.5" thickBot="1" x14ac:dyDescent="0.3">
      <c r="A569" s="160">
        <v>45596</v>
      </c>
      <c r="B569" s="171" t="s">
        <v>119</v>
      </c>
      <c r="C569" s="161" t="s">
        <v>164</v>
      </c>
      <c r="D569" s="164">
        <v>1.53</v>
      </c>
      <c r="E569" s="161" t="s">
        <v>170</v>
      </c>
    </row>
    <row r="570" spans="1:5" ht="16.5" thickBot="1" x14ac:dyDescent="0.3">
      <c r="A570" s="160">
        <v>45596</v>
      </c>
      <c r="B570" s="171" t="s">
        <v>119</v>
      </c>
      <c r="C570" s="161" t="s">
        <v>164</v>
      </c>
      <c r="D570" s="164">
        <v>1.59</v>
      </c>
      <c r="E570" s="161" t="s">
        <v>170</v>
      </c>
    </row>
    <row r="571" spans="1:5" ht="16.5" thickBot="1" x14ac:dyDescent="0.3">
      <c r="A571" s="160">
        <v>45596</v>
      </c>
      <c r="B571" s="171" t="s">
        <v>119</v>
      </c>
      <c r="C571" s="161" t="s">
        <v>164</v>
      </c>
      <c r="D571" s="164">
        <v>1.61</v>
      </c>
      <c r="E571" s="161" t="s">
        <v>170</v>
      </c>
    </row>
    <row r="572" spans="1:5" ht="16.5" thickBot="1" x14ac:dyDescent="0.3">
      <c r="A572" s="160">
        <v>45596</v>
      </c>
      <c r="B572" s="171" t="s">
        <v>119</v>
      </c>
      <c r="C572" s="161" t="s">
        <v>164</v>
      </c>
      <c r="D572" s="164">
        <v>1.62</v>
      </c>
      <c r="E572" s="161" t="s">
        <v>170</v>
      </c>
    </row>
    <row r="573" spans="1:5" ht="16.5" thickBot="1" x14ac:dyDescent="0.3">
      <c r="A573" s="160">
        <v>45596</v>
      </c>
      <c r="B573" s="171" t="s">
        <v>119</v>
      </c>
      <c r="C573" s="161" t="s">
        <v>163</v>
      </c>
      <c r="D573" s="164">
        <v>1.7</v>
      </c>
      <c r="E573" s="161" t="s">
        <v>170</v>
      </c>
    </row>
    <row r="574" spans="1:5" ht="16.5" thickBot="1" x14ac:dyDescent="0.3">
      <c r="A574" s="160">
        <v>45596</v>
      </c>
      <c r="B574" s="171" t="s">
        <v>119</v>
      </c>
      <c r="C574" s="161" t="s">
        <v>165</v>
      </c>
      <c r="D574" s="164">
        <v>1.54</v>
      </c>
      <c r="E574" s="161" t="s">
        <v>170</v>
      </c>
    </row>
    <row r="575" spans="1:5" ht="16.5" thickBot="1" x14ac:dyDescent="0.3">
      <c r="A575" s="160">
        <v>45596</v>
      </c>
      <c r="B575" s="171" t="s">
        <v>119</v>
      </c>
      <c r="C575" s="161" t="s">
        <v>164</v>
      </c>
      <c r="D575" s="164">
        <v>1.62</v>
      </c>
      <c r="E575" s="161" t="s">
        <v>170</v>
      </c>
    </row>
    <row r="576" spans="1:5" ht="16.5" thickBot="1" x14ac:dyDescent="0.3">
      <c r="A576" s="160">
        <v>45596</v>
      </c>
      <c r="B576" s="171" t="s">
        <v>119</v>
      </c>
      <c r="C576" s="161" t="s">
        <v>164</v>
      </c>
      <c r="D576" s="164">
        <v>1.53</v>
      </c>
      <c r="E576" s="161" t="s">
        <v>170</v>
      </c>
    </row>
    <row r="577" spans="1:5" ht="16.5" thickBot="1" x14ac:dyDescent="0.3">
      <c r="A577" s="160">
        <v>45596</v>
      </c>
      <c r="B577" s="171" t="s">
        <v>119</v>
      </c>
      <c r="C577" s="161" t="s">
        <v>164</v>
      </c>
      <c r="D577" s="164">
        <v>1.6</v>
      </c>
      <c r="E577" s="161" t="s">
        <v>170</v>
      </c>
    </row>
    <row r="578" spans="1:5" ht="16.5" thickBot="1" x14ac:dyDescent="0.3">
      <c r="A578" s="160">
        <v>45596</v>
      </c>
      <c r="B578" s="171" t="s">
        <v>119</v>
      </c>
      <c r="C578" s="161" t="s">
        <v>164</v>
      </c>
      <c r="D578" s="164">
        <v>1.71</v>
      </c>
      <c r="E578" s="161" t="s">
        <v>170</v>
      </c>
    </row>
    <row r="579" spans="1:5" ht="16.5" thickBot="1" x14ac:dyDescent="0.3">
      <c r="A579" s="160">
        <v>45596</v>
      </c>
      <c r="B579" s="171" t="s">
        <v>119</v>
      </c>
      <c r="C579" s="161" t="s">
        <v>163</v>
      </c>
      <c r="D579" s="164">
        <v>1.62</v>
      </c>
      <c r="E579" s="161" t="s">
        <v>170</v>
      </c>
    </row>
    <row r="580" spans="1:5" ht="16.5" thickBot="1" x14ac:dyDescent="0.3">
      <c r="A580" s="160">
        <v>45596</v>
      </c>
      <c r="B580" s="171" t="s">
        <v>119</v>
      </c>
      <c r="C580" s="161" t="s">
        <v>164</v>
      </c>
      <c r="D580" s="164">
        <v>1.71</v>
      </c>
      <c r="E580" s="161" t="s">
        <v>170</v>
      </c>
    </row>
    <row r="581" spans="1:5" ht="16.5" thickBot="1" x14ac:dyDescent="0.3">
      <c r="A581" s="160">
        <v>45596</v>
      </c>
      <c r="B581" s="171" t="s">
        <v>119</v>
      </c>
      <c r="C581" s="161" t="s">
        <v>168</v>
      </c>
      <c r="D581" s="164">
        <v>1.66</v>
      </c>
      <c r="E581" s="161" t="s">
        <v>170</v>
      </c>
    </row>
    <row r="582" spans="1:5" ht="16.5" thickBot="1" x14ac:dyDescent="0.3">
      <c r="A582" s="160">
        <v>45596</v>
      </c>
      <c r="B582" s="171" t="s">
        <v>119</v>
      </c>
      <c r="C582" s="162" t="s">
        <v>163</v>
      </c>
      <c r="D582" s="164">
        <v>1.53</v>
      </c>
      <c r="E582" s="161" t="s">
        <v>170</v>
      </c>
    </row>
    <row r="583" spans="1:5" ht="16.5" thickBot="1" x14ac:dyDescent="0.3">
      <c r="A583" s="160">
        <v>45596</v>
      </c>
      <c r="B583" s="171" t="s">
        <v>119</v>
      </c>
      <c r="C583" s="163" t="s">
        <v>163</v>
      </c>
      <c r="D583" s="164">
        <v>1.62</v>
      </c>
      <c r="E583" s="161" t="s">
        <v>170</v>
      </c>
    </row>
    <row r="584" spans="1:5" ht="16.5" thickBot="1" x14ac:dyDescent="0.3">
      <c r="A584" s="166">
        <v>45597</v>
      </c>
      <c r="B584" s="171" t="s">
        <v>119</v>
      </c>
      <c r="C584" s="167" t="s">
        <v>163</v>
      </c>
      <c r="D584" s="164">
        <v>1.53</v>
      </c>
      <c r="E584" s="167" t="s">
        <v>170</v>
      </c>
    </row>
    <row r="585" spans="1:5" ht="16.5" thickBot="1" x14ac:dyDescent="0.3">
      <c r="A585" s="166">
        <v>45597</v>
      </c>
      <c r="B585" s="171" t="s">
        <v>119</v>
      </c>
      <c r="C585" s="167" t="s">
        <v>166</v>
      </c>
      <c r="D585" s="164">
        <v>1.55</v>
      </c>
      <c r="E585" s="167" t="s">
        <v>170</v>
      </c>
    </row>
    <row r="586" spans="1:5" ht="16.5" thickBot="1" x14ac:dyDescent="0.3">
      <c r="A586" s="166">
        <v>45597</v>
      </c>
      <c r="B586" s="171" t="s">
        <v>119</v>
      </c>
      <c r="C586" s="167" t="s">
        <v>166</v>
      </c>
      <c r="D586" s="164">
        <v>1.66</v>
      </c>
      <c r="E586" s="167" t="s">
        <v>170</v>
      </c>
    </row>
    <row r="587" spans="1:5" ht="16.5" thickBot="1" x14ac:dyDescent="0.3">
      <c r="A587" s="166">
        <v>45597</v>
      </c>
      <c r="B587" s="171" t="s">
        <v>119</v>
      </c>
      <c r="C587" s="167" t="s">
        <v>163</v>
      </c>
      <c r="D587" s="164">
        <v>1.7</v>
      </c>
      <c r="E587" s="167" t="s">
        <v>170</v>
      </c>
    </row>
    <row r="588" spans="1:5" ht="16.5" thickBot="1" x14ac:dyDescent="0.3">
      <c r="A588" s="166">
        <v>45597</v>
      </c>
      <c r="B588" s="171" t="s">
        <v>119</v>
      </c>
      <c r="C588" s="167" t="s">
        <v>163</v>
      </c>
      <c r="D588" s="164">
        <v>1.68</v>
      </c>
      <c r="E588" s="167" t="s">
        <v>170</v>
      </c>
    </row>
    <row r="589" spans="1:5" ht="16.5" thickBot="1" x14ac:dyDescent="0.3">
      <c r="A589" s="166">
        <v>45597</v>
      </c>
      <c r="B589" s="171" t="s">
        <v>119</v>
      </c>
      <c r="C589" s="167" t="s">
        <v>164</v>
      </c>
      <c r="D589" s="164">
        <v>1.67</v>
      </c>
      <c r="E589" s="167" t="s">
        <v>170</v>
      </c>
    </row>
    <row r="590" spans="1:5" ht="16.5" thickBot="1" x14ac:dyDescent="0.3">
      <c r="A590" s="166">
        <v>45597</v>
      </c>
      <c r="B590" s="171" t="s">
        <v>119</v>
      </c>
      <c r="C590" s="167" t="s">
        <v>164</v>
      </c>
      <c r="D590" s="168">
        <v>1.53</v>
      </c>
      <c r="E590" s="167" t="s">
        <v>170</v>
      </c>
    </row>
    <row r="591" spans="1:5" ht="16.5" thickBot="1" x14ac:dyDescent="0.3">
      <c r="A591" s="166">
        <v>45597</v>
      </c>
      <c r="B591" s="171" t="s">
        <v>119</v>
      </c>
      <c r="C591" s="167" t="s">
        <v>164</v>
      </c>
      <c r="D591" s="164">
        <v>1.59</v>
      </c>
      <c r="E591" s="167" t="s">
        <v>170</v>
      </c>
    </row>
    <row r="592" spans="1:5" ht="16.5" thickBot="1" x14ac:dyDescent="0.3">
      <c r="A592" s="166">
        <v>45597</v>
      </c>
      <c r="B592" s="171" t="s">
        <v>119</v>
      </c>
      <c r="C592" s="167" t="s">
        <v>166</v>
      </c>
      <c r="D592" s="164">
        <v>1.55</v>
      </c>
      <c r="E592" s="167" t="s">
        <v>170</v>
      </c>
    </row>
    <row r="593" spans="1:5" ht="16.5" thickBot="1" x14ac:dyDescent="0.3">
      <c r="A593" s="166">
        <v>45597</v>
      </c>
      <c r="B593" s="171" t="s">
        <v>119</v>
      </c>
      <c r="C593" s="167" t="s">
        <v>164</v>
      </c>
      <c r="D593" s="164">
        <v>1.56</v>
      </c>
      <c r="E593" s="167" t="s">
        <v>170</v>
      </c>
    </row>
    <row r="594" spans="1:5" ht="16.5" thickBot="1" x14ac:dyDescent="0.3">
      <c r="A594" s="166">
        <v>45597</v>
      </c>
      <c r="B594" s="171" t="s">
        <v>119</v>
      </c>
      <c r="C594" s="167" t="s">
        <v>167</v>
      </c>
      <c r="D594" s="164">
        <v>1.88</v>
      </c>
      <c r="E594" s="167" t="s">
        <v>171</v>
      </c>
    </row>
    <row r="595" spans="1:5" ht="16.5" thickBot="1" x14ac:dyDescent="0.3">
      <c r="A595" s="166">
        <v>45597</v>
      </c>
      <c r="B595" s="171" t="s">
        <v>119</v>
      </c>
      <c r="C595" s="167" t="s">
        <v>164</v>
      </c>
      <c r="D595" s="164">
        <v>1.62</v>
      </c>
      <c r="E595" s="167" t="s">
        <v>170</v>
      </c>
    </row>
    <row r="596" spans="1:5" ht="16.5" thickBot="1" x14ac:dyDescent="0.3">
      <c r="A596" s="166">
        <v>45597</v>
      </c>
      <c r="B596" s="171" t="s">
        <v>119</v>
      </c>
      <c r="C596" s="167" t="s">
        <v>163</v>
      </c>
      <c r="D596" s="164">
        <v>1.68</v>
      </c>
      <c r="E596" s="167" t="s">
        <v>170</v>
      </c>
    </row>
    <row r="597" spans="1:5" ht="16.5" thickBot="1" x14ac:dyDescent="0.3">
      <c r="A597" s="166">
        <v>45597</v>
      </c>
      <c r="B597" s="171" t="s">
        <v>119</v>
      </c>
      <c r="C597" s="167" t="s">
        <v>164</v>
      </c>
      <c r="D597" s="164">
        <v>1.61</v>
      </c>
      <c r="E597" s="167" t="s">
        <v>170</v>
      </c>
    </row>
    <row r="598" spans="1:5" ht="16.5" thickBot="1" x14ac:dyDescent="0.3">
      <c r="A598" s="166">
        <v>45597</v>
      </c>
      <c r="B598" s="171" t="s">
        <v>119</v>
      </c>
      <c r="C598" s="167" t="s">
        <v>164</v>
      </c>
      <c r="D598" s="164">
        <v>1.71</v>
      </c>
      <c r="E598" s="167" t="s">
        <v>170</v>
      </c>
    </row>
    <row r="599" spans="1:5" ht="16.5" thickBot="1" x14ac:dyDescent="0.3">
      <c r="A599" s="166">
        <v>45597</v>
      </c>
      <c r="B599" s="171" t="s">
        <v>119</v>
      </c>
      <c r="C599" s="167" t="s">
        <v>163</v>
      </c>
      <c r="D599" s="164">
        <v>1.7</v>
      </c>
      <c r="E599" s="167" t="s">
        <v>170</v>
      </c>
    </row>
    <row r="600" spans="1:5" ht="16.5" thickBot="1" x14ac:dyDescent="0.3">
      <c r="A600" s="166">
        <v>45597</v>
      </c>
      <c r="B600" s="171" t="s">
        <v>119</v>
      </c>
      <c r="C600" s="167" t="s">
        <v>164</v>
      </c>
      <c r="D600" s="164">
        <v>1.62</v>
      </c>
      <c r="E600" s="167" t="s">
        <v>170</v>
      </c>
    </row>
    <row r="601" spans="1:5" ht="16.5" thickBot="1" x14ac:dyDescent="0.3">
      <c r="A601" s="166">
        <v>45597</v>
      </c>
      <c r="B601" s="171" t="s">
        <v>119</v>
      </c>
      <c r="C601" s="167" t="s">
        <v>165</v>
      </c>
      <c r="D601" s="164">
        <v>1.54</v>
      </c>
      <c r="E601" s="167" t="s">
        <v>170</v>
      </c>
    </row>
    <row r="602" spans="1:5" ht="16.5" thickBot="1" x14ac:dyDescent="0.3">
      <c r="A602" s="166">
        <v>45597</v>
      </c>
      <c r="B602" s="171" t="s">
        <v>119</v>
      </c>
      <c r="C602" s="167" t="s">
        <v>164</v>
      </c>
      <c r="D602" s="164">
        <v>1.53</v>
      </c>
      <c r="E602" s="167" t="s">
        <v>170</v>
      </c>
    </row>
    <row r="603" spans="1:5" ht="16.5" thickBot="1" x14ac:dyDescent="0.3">
      <c r="A603" s="166">
        <v>45597</v>
      </c>
      <c r="B603" s="171" t="s">
        <v>119</v>
      </c>
      <c r="C603" s="167" t="s">
        <v>164</v>
      </c>
      <c r="D603" s="168">
        <v>1.6</v>
      </c>
      <c r="E603" s="167" t="s">
        <v>170</v>
      </c>
    </row>
    <row r="604" spans="1:5" ht="16.5" thickBot="1" x14ac:dyDescent="0.3">
      <c r="A604" s="166">
        <v>45597</v>
      </c>
      <c r="B604" s="171" t="s">
        <v>119</v>
      </c>
      <c r="C604" s="167" t="s">
        <v>164</v>
      </c>
      <c r="D604" s="164">
        <v>1.71</v>
      </c>
      <c r="E604" s="167" t="s">
        <v>170</v>
      </c>
    </row>
    <row r="605" spans="1:5" ht="16.5" thickBot="1" x14ac:dyDescent="0.3">
      <c r="A605" s="166">
        <v>45597</v>
      </c>
      <c r="B605" s="171" t="s">
        <v>119</v>
      </c>
      <c r="C605" s="167" t="s">
        <v>163</v>
      </c>
      <c r="D605" s="164">
        <v>1.7</v>
      </c>
      <c r="E605" s="167" t="s">
        <v>170</v>
      </c>
    </row>
    <row r="606" spans="1:5" ht="16.5" thickBot="1" x14ac:dyDescent="0.3">
      <c r="A606" s="166">
        <v>45597</v>
      </c>
      <c r="B606" s="171" t="s">
        <v>119</v>
      </c>
      <c r="C606" s="167" t="s">
        <v>164</v>
      </c>
      <c r="D606" s="168">
        <v>1.6</v>
      </c>
      <c r="E606" s="167" t="s">
        <v>170</v>
      </c>
    </row>
    <row r="607" spans="1:5" ht="16.5" thickBot="1" x14ac:dyDescent="0.3">
      <c r="A607" s="166">
        <v>45597</v>
      </c>
      <c r="B607" s="171" t="s">
        <v>119</v>
      </c>
      <c r="C607" s="167" t="s">
        <v>163</v>
      </c>
      <c r="D607" s="164">
        <v>1.62</v>
      </c>
      <c r="E607" s="167" t="s">
        <v>170</v>
      </c>
    </row>
    <row r="608" spans="1:5" ht="16.5" thickBot="1" x14ac:dyDescent="0.3">
      <c r="A608" s="166">
        <v>45598</v>
      </c>
      <c r="B608" s="171" t="s">
        <v>119</v>
      </c>
      <c r="C608" s="167" t="s">
        <v>166</v>
      </c>
      <c r="D608" s="164">
        <v>1.55</v>
      </c>
      <c r="E608" s="167" t="s">
        <v>170</v>
      </c>
    </row>
    <row r="609" spans="1:5" ht="16.5" thickBot="1" x14ac:dyDescent="0.3">
      <c r="A609" s="166">
        <v>45598</v>
      </c>
      <c r="B609" s="171" t="s">
        <v>119</v>
      </c>
      <c r="C609" s="167" t="s">
        <v>163</v>
      </c>
      <c r="D609" s="164">
        <v>1.53</v>
      </c>
      <c r="E609" s="167" t="s">
        <v>170</v>
      </c>
    </row>
    <row r="610" spans="1:5" ht="16.5" thickBot="1" x14ac:dyDescent="0.3">
      <c r="A610" s="166">
        <v>45598</v>
      </c>
      <c r="B610" s="171" t="s">
        <v>119</v>
      </c>
      <c r="C610" s="167" t="s">
        <v>163</v>
      </c>
      <c r="D610" s="164">
        <v>1.68</v>
      </c>
      <c r="E610" s="167" t="s">
        <v>170</v>
      </c>
    </row>
    <row r="611" spans="1:5" ht="16.5" thickBot="1" x14ac:dyDescent="0.3">
      <c r="A611" s="166">
        <v>45598</v>
      </c>
      <c r="B611" s="171" t="s">
        <v>119</v>
      </c>
      <c r="C611" s="167" t="s">
        <v>166</v>
      </c>
      <c r="D611" s="164">
        <v>1.66</v>
      </c>
      <c r="E611" s="167" t="s">
        <v>170</v>
      </c>
    </row>
    <row r="612" spans="1:5" ht="16.5" thickBot="1" x14ac:dyDescent="0.3">
      <c r="A612" s="166">
        <v>45598</v>
      </c>
      <c r="B612" s="171" t="s">
        <v>119</v>
      </c>
      <c r="C612" s="167" t="s">
        <v>163</v>
      </c>
      <c r="D612" s="164">
        <v>1.7</v>
      </c>
      <c r="E612" s="167" t="s">
        <v>170</v>
      </c>
    </row>
    <row r="613" spans="1:5" ht="16.5" thickBot="1" x14ac:dyDescent="0.3">
      <c r="A613" s="166">
        <v>45598</v>
      </c>
      <c r="B613" s="171" t="s">
        <v>119</v>
      </c>
      <c r="C613" s="167" t="s">
        <v>163</v>
      </c>
      <c r="D613" s="164">
        <v>1.68</v>
      </c>
      <c r="E613" s="167" t="s">
        <v>170</v>
      </c>
    </row>
    <row r="614" spans="1:5" ht="16.5" thickBot="1" x14ac:dyDescent="0.3">
      <c r="A614" s="166">
        <v>45598</v>
      </c>
      <c r="B614" s="171" t="s">
        <v>119</v>
      </c>
      <c r="C614" s="167" t="s">
        <v>167</v>
      </c>
      <c r="D614" s="164">
        <v>1.88</v>
      </c>
      <c r="E614" s="167" t="s">
        <v>171</v>
      </c>
    </row>
    <row r="615" spans="1:5" ht="16.5" thickBot="1" x14ac:dyDescent="0.3">
      <c r="A615" s="166">
        <v>45598</v>
      </c>
      <c r="B615" s="171" t="s">
        <v>119</v>
      </c>
      <c r="C615" s="167" t="s">
        <v>163</v>
      </c>
      <c r="D615" s="164">
        <v>1.7</v>
      </c>
      <c r="E615" s="167" t="s">
        <v>170</v>
      </c>
    </row>
    <row r="616" spans="1:5" ht="16.5" thickBot="1" x14ac:dyDescent="0.3">
      <c r="A616" s="166">
        <v>45598</v>
      </c>
      <c r="B616" s="171" t="s">
        <v>119</v>
      </c>
      <c r="C616" s="167" t="s">
        <v>163</v>
      </c>
      <c r="D616" s="164">
        <v>1.7</v>
      </c>
      <c r="E616" s="167" t="s">
        <v>170</v>
      </c>
    </row>
    <row r="617" spans="1:5" ht="16.5" thickBot="1" x14ac:dyDescent="0.3">
      <c r="A617" s="166">
        <v>45598</v>
      </c>
      <c r="B617" s="171" t="s">
        <v>119</v>
      </c>
      <c r="C617" s="167" t="s">
        <v>163</v>
      </c>
      <c r="D617" s="164">
        <v>1.62</v>
      </c>
      <c r="E617" s="167" t="s">
        <v>170</v>
      </c>
    </row>
    <row r="618" spans="1:5" ht="16.5" thickBot="1" x14ac:dyDescent="0.3">
      <c r="A618" s="166">
        <v>45599</v>
      </c>
      <c r="B618" s="171" t="s">
        <v>119</v>
      </c>
      <c r="C618" s="167" t="s">
        <v>163</v>
      </c>
      <c r="D618" s="164">
        <v>1.53</v>
      </c>
      <c r="E618" s="167" t="s">
        <v>170</v>
      </c>
    </row>
    <row r="619" spans="1:5" ht="16.5" thickBot="1" x14ac:dyDescent="0.3">
      <c r="A619" s="166">
        <v>45599</v>
      </c>
      <c r="B619" s="171" t="s">
        <v>119</v>
      </c>
      <c r="C619" s="167" t="s">
        <v>166</v>
      </c>
      <c r="D619" s="164">
        <v>1.55</v>
      </c>
      <c r="E619" s="167" t="s">
        <v>170</v>
      </c>
    </row>
    <row r="620" spans="1:5" ht="16.5" thickBot="1" x14ac:dyDescent="0.3">
      <c r="A620" s="166">
        <v>45599</v>
      </c>
      <c r="B620" s="171" t="s">
        <v>119</v>
      </c>
      <c r="C620" s="167" t="s">
        <v>163</v>
      </c>
      <c r="D620" s="164">
        <v>1.7</v>
      </c>
      <c r="E620" s="167" t="s">
        <v>170</v>
      </c>
    </row>
    <row r="621" spans="1:5" ht="16.5" thickBot="1" x14ac:dyDescent="0.3">
      <c r="A621" s="166">
        <v>45599</v>
      </c>
      <c r="B621" s="171" t="s">
        <v>119</v>
      </c>
      <c r="C621" s="167" t="s">
        <v>166</v>
      </c>
      <c r="D621" s="164">
        <v>1.66</v>
      </c>
      <c r="E621" s="167" t="s">
        <v>170</v>
      </c>
    </row>
    <row r="622" spans="1:5" ht="16.5" thickBot="1" x14ac:dyDescent="0.3">
      <c r="A622" s="166">
        <v>45599</v>
      </c>
      <c r="B622" s="171" t="s">
        <v>119</v>
      </c>
      <c r="C622" s="167" t="s">
        <v>163</v>
      </c>
      <c r="D622" s="164">
        <v>1.68</v>
      </c>
      <c r="E622" s="167" t="s">
        <v>170</v>
      </c>
    </row>
    <row r="623" spans="1:5" ht="16.5" thickBot="1" x14ac:dyDescent="0.3">
      <c r="A623" s="166">
        <v>45599</v>
      </c>
      <c r="B623" s="171" t="s">
        <v>119</v>
      </c>
      <c r="C623" s="167" t="s">
        <v>167</v>
      </c>
      <c r="D623" s="164">
        <v>1.88</v>
      </c>
      <c r="E623" s="167" t="s">
        <v>171</v>
      </c>
    </row>
    <row r="624" spans="1:5" ht="16.5" thickBot="1" x14ac:dyDescent="0.3">
      <c r="A624" s="166">
        <v>45599</v>
      </c>
      <c r="B624" s="171" t="s">
        <v>119</v>
      </c>
      <c r="C624" s="167" t="s">
        <v>163</v>
      </c>
      <c r="D624" s="164">
        <v>1.7</v>
      </c>
      <c r="E624" s="167" t="s">
        <v>170</v>
      </c>
    </row>
    <row r="625" spans="1:5" ht="16.5" thickBot="1" x14ac:dyDescent="0.3">
      <c r="A625" s="166">
        <v>45600</v>
      </c>
      <c r="B625" s="171" t="s">
        <v>119</v>
      </c>
      <c r="C625" s="167" t="s">
        <v>163</v>
      </c>
      <c r="D625" s="164">
        <v>1.53</v>
      </c>
      <c r="E625" s="167" t="s">
        <v>170</v>
      </c>
    </row>
    <row r="626" spans="1:5" ht="16.5" thickBot="1" x14ac:dyDescent="0.3">
      <c r="A626" s="166">
        <v>45600</v>
      </c>
      <c r="B626" s="171" t="s">
        <v>119</v>
      </c>
      <c r="C626" s="167" t="s">
        <v>164</v>
      </c>
      <c r="D626" s="164">
        <v>1.77</v>
      </c>
      <c r="E626" s="167" t="s">
        <v>170</v>
      </c>
    </row>
    <row r="627" spans="1:5" ht="16.5" thickBot="1" x14ac:dyDescent="0.3">
      <c r="A627" s="166">
        <v>45600</v>
      </c>
      <c r="B627" s="171" t="s">
        <v>119</v>
      </c>
      <c r="C627" s="167" t="s">
        <v>163</v>
      </c>
      <c r="D627" s="164">
        <v>1.53</v>
      </c>
      <c r="E627" s="167" t="s">
        <v>170</v>
      </c>
    </row>
    <row r="628" spans="1:5" ht="16.5" thickBot="1" x14ac:dyDescent="0.3">
      <c r="A628" s="166">
        <v>45600</v>
      </c>
      <c r="B628" s="171" t="s">
        <v>119</v>
      </c>
      <c r="C628" s="167" t="s">
        <v>163</v>
      </c>
      <c r="D628" s="164">
        <v>1.7</v>
      </c>
      <c r="E628" s="167" t="s">
        <v>170</v>
      </c>
    </row>
    <row r="629" spans="1:5" ht="16.5" thickBot="1" x14ac:dyDescent="0.3">
      <c r="A629" s="166">
        <v>45600</v>
      </c>
      <c r="B629" s="171" t="s">
        <v>119</v>
      </c>
      <c r="C629" s="167" t="s">
        <v>166</v>
      </c>
      <c r="D629" s="164">
        <v>1.66</v>
      </c>
      <c r="E629" s="167" t="s">
        <v>170</v>
      </c>
    </row>
    <row r="630" spans="1:5" ht="16.5" thickBot="1" x14ac:dyDescent="0.3">
      <c r="A630" s="166">
        <v>45600</v>
      </c>
      <c r="B630" s="171" t="s">
        <v>119</v>
      </c>
      <c r="C630" s="167" t="s">
        <v>163</v>
      </c>
      <c r="D630" s="164">
        <v>1.68</v>
      </c>
      <c r="E630" s="167" t="s">
        <v>170</v>
      </c>
    </row>
    <row r="631" spans="1:5" ht="16.5" thickBot="1" x14ac:dyDescent="0.3">
      <c r="A631" s="166">
        <v>45600</v>
      </c>
      <c r="B631" s="171" t="s">
        <v>119</v>
      </c>
      <c r="C631" s="167" t="s">
        <v>163</v>
      </c>
      <c r="D631" s="164">
        <v>1.7</v>
      </c>
      <c r="E631" s="167" t="s">
        <v>170</v>
      </c>
    </row>
    <row r="632" spans="1:5" ht="16.5" thickBot="1" x14ac:dyDescent="0.3">
      <c r="A632" s="166">
        <v>45600</v>
      </c>
      <c r="B632" s="171" t="s">
        <v>119</v>
      </c>
      <c r="C632" s="167" t="s">
        <v>164</v>
      </c>
      <c r="D632" s="164">
        <v>1.67</v>
      </c>
      <c r="E632" s="167" t="s">
        <v>170</v>
      </c>
    </row>
    <row r="633" spans="1:5" ht="16.5" thickBot="1" x14ac:dyDescent="0.3">
      <c r="A633" s="166">
        <v>45600</v>
      </c>
      <c r="B633" s="171" t="s">
        <v>119</v>
      </c>
      <c r="C633" s="167" t="s">
        <v>167</v>
      </c>
      <c r="D633" s="164">
        <v>1.5</v>
      </c>
      <c r="E633" s="167" t="s">
        <v>170</v>
      </c>
    </row>
    <row r="634" spans="1:5" ht="16.5" thickBot="1" x14ac:dyDescent="0.3">
      <c r="A634" s="166">
        <v>45600</v>
      </c>
      <c r="B634" s="171" t="s">
        <v>119</v>
      </c>
      <c r="C634" s="167" t="s">
        <v>164</v>
      </c>
      <c r="D634" s="164">
        <v>1.6</v>
      </c>
      <c r="E634" s="167" t="s">
        <v>170</v>
      </c>
    </row>
    <row r="635" spans="1:5" ht="16.5" thickBot="1" x14ac:dyDescent="0.3">
      <c r="A635" s="166">
        <v>45600</v>
      </c>
      <c r="B635" s="171" t="s">
        <v>119</v>
      </c>
      <c r="C635" s="167" t="s">
        <v>163</v>
      </c>
      <c r="D635" s="164">
        <v>1.7</v>
      </c>
      <c r="E635" s="167" t="s">
        <v>170</v>
      </c>
    </row>
    <row r="636" spans="1:5" ht="16.5" thickBot="1" x14ac:dyDescent="0.3">
      <c r="A636" s="166">
        <v>45600</v>
      </c>
      <c r="B636" s="171" t="s">
        <v>119</v>
      </c>
      <c r="C636" s="167" t="s">
        <v>164</v>
      </c>
      <c r="D636" s="164">
        <v>1.62</v>
      </c>
      <c r="E636" s="167" t="s">
        <v>170</v>
      </c>
    </row>
    <row r="637" spans="1:5" ht="16.5" thickBot="1" x14ac:dyDescent="0.3">
      <c r="A637" s="166">
        <v>45600</v>
      </c>
      <c r="B637" s="171" t="s">
        <v>119</v>
      </c>
      <c r="C637" s="167" t="s">
        <v>164</v>
      </c>
      <c r="D637" s="164">
        <v>1.53</v>
      </c>
      <c r="E637" s="167" t="s">
        <v>170</v>
      </c>
    </row>
    <row r="638" spans="1:5" ht="16.5" thickBot="1" x14ac:dyDescent="0.3">
      <c r="A638" s="166">
        <v>45600</v>
      </c>
      <c r="B638" s="171" t="s">
        <v>119</v>
      </c>
      <c r="C638" s="167" t="s">
        <v>164</v>
      </c>
      <c r="D638" s="168">
        <v>1.6</v>
      </c>
      <c r="E638" s="167" t="s">
        <v>170</v>
      </c>
    </row>
    <row r="639" spans="1:5" ht="16.5" thickBot="1" x14ac:dyDescent="0.3">
      <c r="A639" s="166">
        <v>45600</v>
      </c>
      <c r="B639" s="171" t="s">
        <v>119</v>
      </c>
      <c r="C639" s="167" t="s">
        <v>164</v>
      </c>
      <c r="D639" s="164">
        <v>1.71</v>
      </c>
      <c r="E639" s="167" t="s">
        <v>170</v>
      </c>
    </row>
    <row r="640" spans="1:5" ht="16.5" thickBot="1" x14ac:dyDescent="0.3">
      <c r="A640" s="166">
        <v>45600</v>
      </c>
      <c r="B640" s="171" t="s">
        <v>119</v>
      </c>
      <c r="C640" s="167" t="s">
        <v>164</v>
      </c>
      <c r="D640" s="164">
        <v>1.71</v>
      </c>
      <c r="E640" s="167" t="s">
        <v>170</v>
      </c>
    </row>
    <row r="641" spans="1:5" ht="16.5" thickBot="1" x14ac:dyDescent="0.3">
      <c r="A641" s="166">
        <v>45600</v>
      </c>
      <c r="B641" s="171" t="s">
        <v>119</v>
      </c>
      <c r="C641" s="167" t="s">
        <v>163</v>
      </c>
      <c r="D641" s="164">
        <v>1.68</v>
      </c>
      <c r="E641" s="167" t="s">
        <v>170</v>
      </c>
    </row>
    <row r="642" spans="1:5" ht="16.5" thickBot="1" x14ac:dyDescent="0.3">
      <c r="A642" s="166">
        <v>45600</v>
      </c>
      <c r="B642" s="171" t="s">
        <v>119</v>
      </c>
      <c r="C642" s="167" t="s">
        <v>164</v>
      </c>
      <c r="D642" s="164">
        <v>1.61</v>
      </c>
      <c r="E642" s="167" t="s">
        <v>170</v>
      </c>
    </row>
    <row r="643" spans="1:5" ht="16.5" thickBot="1" x14ac:dyDescent="0.3">
      <c r="A643" s="166">
        <v>45600</v>
      </c>
      <c r="B643" s="171" t="s">
        <v>119</v>
      </c>
      <c r="C643" s="167" t="s">
        <v>163</v>
      </c>
      <c r="D643" s="164">
        <v>1.62</v>
      </c>
      <c r="E643" s="167" t="s">
        <v>170</v>
      </c>
    </row>
    <row r="644" spans="1:5" ht="16.5" thickBot="1" x14ac:dyDescent="0.3">
      <c r="A644" s="166">
        <v>45600</v>
      </c>
      <c r="B644" s="171" t="s">
        <v>119</v>
      </c>
      <c r="C644" s="167" t="s">
        <v>164</v>
      </c>
      <c r="D644" s="164">
        <v>1.56</v>
      </c>
      <c r="E644" s="167" t="s">
        <v>170</v>
      </c>
    </row>
    <row r="645" spans="1:5" ht="16.5" thickBot="1" x14ac:dyDescent="0.3">
      <c r="A645" s="166">
        <v>45600</v>
      </c>
      <c r="B645" s="171" t="s">
        <v>119</v>
      </c>
      <c r="C645" s="167" t="s">
        <v>164</v>
      </c>
      <c r="D645" s="164">
        <v>1.62</v>
      </c>
      <c r="E645" s="167" t="s">
        <v>170</v>
      </c>
    </row>
    <row r="646" spans="1:5" ht="16.5" thickBot="1" x14ac:dyDescent="0.3">
      <c r="A646" s="166">
        <v>45600</v>
      </c>
      <c r="B646" s="171" t="s">
        <v>119</v>
      </c>
      <c r="C646" s="167" t="s">
        <v>164</v>
      </c>
      <c r="D646" s="168">
        <v>1.53</v>
      </c>
      <c r="E646" s="167" t="s">
        <v>170</v>
      </c>
    </row>
    <row r="647" spans="1:5" ht="16.5" thickBot="1" x14ac:dyDescent="0.3">
      <c r="A647" s="166">
        <v>45600</v>
      </c>
      <c r="B647" s="171" t="s">
        <v>119</v>
      </c>
      <c r="C647" s="167" t="s">
        <v>164</v>
      </c>
      <c r="D647" s="164">
        <v>1.59</v>
      </c>
      <c r="E647" s="167" t="s">
        <v>170</v>
      </c>
    </row>
    <row r="648" spans="1:5" ht="16.5" thickBot="1" x14ac:dyDescent="0.3">
      <c r="A648" s="166">
        <v>45600</v>
      </c>
      <c r="B648" s="171" t="s">
        <v>119</v>
      </c>
      <c r="C648" s="167" t="s">
        <v>166</v>
      </c>
      <c r="D648" s="164">
        <v>1.55</v>
      </c>
      <c r="E648" s="167" t="s">
        <v>170</v>
      </c>
    </row>
    <row r="649" spans="1:5" ht="16.5" thickBot="1" x14ac:dyDescent="0.3">
      <c r="A649" s="166">
        <v>45600</v>
      </c>
      <c r="B649" s="171" t="s">
        <v>119</v>
      </c>
      <c r="C649" s="167" t="s">
        <v>168</v>
      </c>
      <c r="D649" s="164">
        <v>1.66</v>
      </c>
      <c r="E649" s="167" t="s">
        <v>170</v>
      </c>
    </row>
    <row r="650" spans="1:5" ht="16.5" thickBot="1" x14ac:dyDescent="0.3">
      <c r="A650" s="166">
        <v>45601</v>
      </c>
      <c r="B650" s="171" t="s">
        <v>119</v>
      </c>
      <c r="C650" s="167" t="s">
        <v>164</v>
      </c>
      <c r="D650" s="164">
        <v>1.77</v>
      </c>
      <c r="E650" s="167" t="s">
        <v>170</v>
      </c>
    </row>
    <row r="651" spans="1:5" ht="16.5" thickBot="1" x14ac:dyDescent="0.3">
      <c r="A651" s="166">
        <v>45601</v>
      </c>
      <c r="B651" s="171" t="s">
        <v>119</v>
      </c>
      <c r="C651" s="167" t="s">
        <v>163</v>
      </c>
      <c r="D651" s="164">
        <v>1.7</v>
      </c>
      <c r="E651" s="167" t="s">
        <v>170</v>
      </c>
    </row>
    <row r="652" spans="1:5" ht="16.5" thickBot="1" x14ac:dyDescent="0.3">
      <c r="A652" s="166">
        <v>45601</v>
      </c>
      <c r="B652" s="171" t="s">
        <v>119</v>
      </c>
      <c r="C652" s="167" t="s">
        <v>163</v>
      </c>
      <c r="D652" s="164">
        <v>1.53</v>
      </c>
      <c r="E652" s="167" t="s">
        <v>170</v>
      </c>
    </row>
    <row r="653" spans="1:5" ht="16.5" thickBot="1" x14ac:dyDescent="0.3">
      <c r="A653" s="166">
        <v>45601</v>
      </c>
      <c r="B653" s="171" t="s">
        <v>119</v>
      </c>
      <c r="C653" s="167" t="s">
        <v>163</v>
      </c>
      <c r="D653" s="164">
        <v>1.7</v>
      </c>
      <c r="E653" s="167" t="s">
        <v>170</v>
      </c>
    </row>
    <row r="654" spans="1:5" ht="16.5" thickBot="1" x14ac:dyDescent="0.3">
      <c r="A654" s="166">
        <v>45601</v>
      </c>
      <c r="B654" s="171" t="s">
        <v>119</v>
      </c>
      <c r="C654" s="167" t="s">
        <v>163</v>
      </c>
      <c r="D654" s="164">
        <v>1.7</v>
      </c>
      <c r="E654" s="167" t="s">
        <v>170</v>
      </c>
    </row>
    <row r="655" spans="1:5" ht="16.5" thickBot="1" x14ac:dyDescent="0.3">
      <c r="A655" s="166">
        <v>45601</v>
      </c>
      <c r="B655" s="171" t="s">
        <v>119</v>
      </c>
      <c r="C655" s="167" t="s">
        <v>163</v>
      </c>
      <c r="D655" s="164">
        <v>1.53</v>
      </c>
      <c r="E655" s="167" t="s">
        <v>170</v>
      </c>
    </row>
    <row r="656" spans="1:5" ht="16.5" thickBot="1" x14ac:dyDescent="0.3">
      <c r="A656" s="166">
        <v>45601</v>
      </c>
      <c r="B656" s="171" t="s">
        <v>119</v>
      </c>
      <c r="C656" s="167" t="s">
        <v>163</v>
      </c>
      <c r="D656" s="164">
        <v>1.68</v>
      </c>
      <c r="E656" s="167" t="s">
        <v>170</v>
      </c>
    </row>
    <row r="657" spans="1:5" ht="16.5" thickBot="1" x14ac:dyDescent="0.3">
      <c r="A657" s="166">
        <v>45601</v>
      </c>
      <c r="B657" s="171" t="s">
        <v>119</v>
      </c>
      <c r="C657" s="167" t="s">
        <v>163</v>
      </c>
      <c r="D657" s="164">
        <v>1.7</v>
      </c>
      <c r="E657" s="167" t="s">
        <v>170</v>
      </c>
    </row>
    <row r="658" spans="1:5" ht="16.5" thickBot="1" x14ac:dyDescent="0.3">
      <c r="A658" s="166">
        <v>45601</v>
      </c>
      <c r="B658" s="171" t="s">
        <v>119</v>
      </c>
      <c r="C658" s="167" t="s">
        <v>163</v>
      </c>
      <c r="D658" s="164">
        <v>1.68</v>
      </c>
      <c r="E658" s="167" t="s">
        <v>170</v>
      </c>
    </row>
    <row r="659" spans="1:5" ht="16.5" thickBot="1" x14ac:dyDescent="0.3">
      <c r="A659" s="166">
        <v>45601</v>
      </c>
      <c r="B659" s="171" t="s">
        <v>119</v>
      </c>
      <c r="C659" s="167" t="s">
        <v>164</v>
      </c>
      <c r="D659" s="164">
        <v>1.67</v>
      </c>
      <c r="E659" s="167" t="s">
        <v>170</v>
      </c>
    </row>
    <row r="660" spans="1:5" ht="16.5" thickBot="1" x14ac:dyDescent="0.3">
      <c r="A660" s="166">
        <v>45601</v>
      </c>
      <c r="B660" s="171" t="s">
        <v>119</v>
      </c>
      <c r="C660" s="167" t="s">
        <v>167</v>
      </c>
      <c r="D660" s="164">
        <v>1.5</v>
      </c>
      <c r="E660" s="167" t="s">
        <v>170</v>
      </c>
    </row>
    <row r="661" spans="1:5" ht="16.5" thickBot="1" x14ac:dyDescent="0.3">
      <c r="A661" s="166">
        <v>45601</v>
      </c>
      <c r="B661" s="171" t="s">
        <v>119</v>
      </c>
      <c r="C661" s="167" t="s">
        <v>164</v>
      </c>
      <c r="D661" s="164">
        <v>1.6</v>
      </c>
      <c r="E661" s="167" t="s">
        <v>170</v>
      </c>
    </row>
    <row r="662" spans="1:5" ht="16.5" thickBot="1" x14ac:dyDescent="0.3">
      <c r="A662" s="166">
        <v>45601</v>
      </c>
      <c r="B662" s="171" t="s">
        <v>119</v>
      </c>
      <c r="C662" s="167" t="s">
        <v>163</v>
      </c>
      <c r="D662" s="164">
        <v>1.7</v>
      </c>
      <c r="E662" s="167" t="s">
        <v>170</v>
      </c>
    </row>
    <row r="663" spans="1:5" ht="16.5" thickBot="1" x14ac:dyDescent="0.3">
      <c r="A663" s="166">
        <v>45601</v>
      </c>
      <c r="B663" s="171" t="s">
        <v>119</v>
      </c>
      <c r="C663" s="167" t="s">
        <v>164</v>
      </c>
      <c r="D663" s="164">
        <v>1.62</v>
      </c>
      <c r="E663" s="167" t="s">
        <v>170</v>
      </c>
    </row>
    <row r="664" spans="1:5" ht="16.5" thickBot="1" x14ac:dyDescent="0.3">
      <c r="A664" s="166">
        <v>45601</v>
      </c>
      <c r="B664" s="171" t="s">
        <v>119</v>
      </c>
      <c r="C664" s="167" t="s">
        <v>165</v>
      </c>
      <c r="D664" s="164">
        <v>1.54</v>
      </c>
      <c r="E664" s="167" t="s">
        <v>170</v>
      </c>
    </row>
    <row r="665" spans="1:5" ht="16.5" thickBot="1" x14ac:dyDescent="0.3">
      <c r="A665" s="166">
        <v>45601</v>
      </c>
      <c r="B665" s="171" t="s">
        <v>119</v>
      </c>
      <c r="C665" s="167" t="s">
        <v>164</v>
      </c>
      <c r="D665" s="164">
        <v>1.53</v>
      </c>
      <c r="E665" s="167" t="s">
        <v>170</v>
      </c>
    </row>
    <row r="666" spans="1:5" ht="16.5" thickBot="1" x14ac:dyDescent="0.3">
      <c r="A666" s="166">
        <v>45601</v>
      </c>
      <c r="B666" s="171" t="s">
        <v>119</v>
      </c>
      <c r="C666" s="167" t="s">
        <v>164</v>
      </c>
      <c r="D666" s="164">
        <v>1.71</v>
      </c>
      <c r="E666" s="167" t="s">
        <v>170</v>
      </c>
    </row>
    <row r="667" spans="1:5" ht="16.5" thickBot="1" x14ac:dyDescent="0.3">
      <c r="A667" s="166">
        <v>45601</v>
      </c>
      <c r="B667" s="171" t="s">
        <v>119</v>
      </c>
      <c r="C667" s="167" t="s">
        <v>164</v>
      </c>
      <c r="D667" s="168">
        <v>1.6</v>
      </c>
      <c r="E667" s="167" t="s">
        <v>170</v>
      </c>
    </row>
    <row r="668" spans="1:5" ht="16.5" thickBot="1" x14ac:dyDescent="0.3">
      <c r="A668" s="166">
        <v>45601</v>
      </c>
      <c r="B668" s="171" t="s">
        <v>119</v>
      </c>
      <c r="C668" s="167" t="s">
        <v>164</v>
      </c>
      <c r="D668" s="164">
        <v>1.71</v>
      </c>
      <c r="E668" s="167" t="s">
        <v>170</v>
      </c>
    </row>
    <row r="669" spans="1:5" ht="16.5" thickBot="1" x14ac:dyDescent="0.3">
      <c r="A669" s="166">
        <v>45601</v>
      </c>
      <c r="B669" s="171" t="s">
        <v>119</v>
      </c>
      <c r="C669" s="167" t="s">
        <v>164</v>
      </c>
      <c r="D669" s="164">
        <v>1.61</v>
      </c>
      <c r="E669" s="167" t="s">
        <v>170</v>
      </c>
    </row>
    <row r="670" spans="1:5" ht="16.5" thickBot="1" x14ac:dyDescent="0.3">
      <c r="A670" s="166">
        <v>45601</v>
      </c>
      <c r="B670" s="171" t="s">
        <v>119</v>
      </c>
      <c r="C670" s="167" t="s">
        <v>163</v>
      </c>
      <c r="D670" s="164">
        <v>1.68</v>
      </c>
      <c r="E670" s="167" t="s">
        <v>170</v>
      </c>
    </row>
    <row r="671" spans="1:5" ht="16.5" thickBot="1" x14ac:dyDescent="0.3">
      <c r="A671" s="166">
        <v>45601</v>
      </c>
      <c r="B671" s="171" t="s">
        <v>119</v>
      </c>
      <c r="C671" s="167" t="s">
        <v>164</v>
      </c>
      <c r="D671" s="164">
        <v>1.62</v>
      </c>
      <c r="E671" s="167" t="s">
        <v>170</v>
      </c>
    </row>
    <row r="672" spans="1:5" ht="16.5" thickBot="1" x14ac:dyDescent="0.3">
      <c r="A672" s="166">
        <v>45601</v>
      </c>
      <c r="B672" s="171" t="s">
        <v>119</v>
      </c>
      <c r="C672" s="167" t="s">
        <v>164</v>
      </c>
      <c r="D672" s="164">
        <v>1.56</v>
      </c>
      <c r="E672" s="167" t="s">
        <v>170</v>
      </c>
    </row>
    <row r="673" spans="1:5" ht="16.5" thickBot="1" x14ac:dyDescent="0.3">
      <c r="A673" s="166">
        <v>45601</v>
      </c>
      <c r="B673" s="171" t="s">
        <v>119</v>
      </c>
      <c r="C673" s="167" t="s">
        <v>164</v>
      </c>
      <c r="D673" s="168">
        <v>1.53</v>
      </c>
      <c r="E673" s="167" t="s">
        <v>170</v>
      </c>
    </row>
    <row r="674" spans="1:5" ht="16.5" thickBot="1" x14ac:dyDescent="0.3">
      <c r="A674" s="166">
        <v>45601</v>
      </c>
      <c r="B674" s="171" t="s">
        <v>119</v>
      </c>
      <c r="C674" s="167" t="s">
        <v>164</v>
      </c>
      <c r="D674" s="164">
        <v>1.59</v>
      </c>
      <c r="E674" s="167" t="s">
        <v>170</v>
      </c>
    </row>
    <row r="675" spans="1:5" ht="16.5" thickBot="1" x14ac:dyDescent="0.3">
      <c r="A675" s="166">
        <v>45601</v>
      </c>
      <c r="B675" s="171" t="s">
        <v>119</v>
      </c>
      <c r="C675" s="167" t="s">
        <v>168</v>
      </c>
      <c r="D675" s="164">
        <v>1.66</v>
      </c>
      <c r="E675" s="167" t="s">
        <v>170</v>
      </c>
    </row>
    <row r="676" spans="1:5" ht="16.5" thickBot="1" x14ac:dyDescent="0.3">
      <c r="A676" s="166">
        <v>45601</v>
      </c>
      <c r="B676" s="171" t="s">
        <v>119</v>
      </c>
      <c r="C676" s="167" t="s">
        <v>163</v>
      </c>
      <c r="D676" s="164">
        <v>1.7</v>
      </c>
      <c r="E676" s="167" t="s">
        <v>170</v>
      </c>
    </row>
    <row r="677" spans="1:5" ht="16.5" thickBot="1" x14ac:dyDescent="0.3">
      <c r="A677" s="166">
        <v>45601</v>
      </c>
      <c r="B677" s="171" t="s">
        <v>119</v>
      </c>
      <c r="C677" s="167" t="s">
        <v>164</v>
      </c>
      <c r="D677" s="168">
        <v>1.6</v>
      </c>
      <c r="E677" s="167" t="s">
        <v>170</v>
      </c>
    </row>
    <row r="678" spans="1:5" ht="16.5" thickBot="1" x14ac:dyDescent="0.3">
      <c r="A678" s="166">
        <v>45602</v>
      </c>
      <c r="B678" s="171" t="s">
        <v>119</v>
      </c>
      <c r="C678" s="167" t="s">
        <v>163</v>
      </c>
      <c r="D678" s="164">
        <v>1.53</v>
      </c>
      <c r="E678" s="167" t="s">
        <v>170</v>
      </c>
    </row>
    <row r="679" spans="1:5" ht="16.5" thickBot="1" x14ac:dyDescent="0.3">
      <c r="A679" s="166">
        <v>45602</v>
      </c>
      <c r="B679" s="171" t="s">
        <v>119</v>
      </c>
      <c r="C679" s="167" t="s">
        <v>164</v>
      </c>
      <c r="D679" s="164">
        <v>1.77</v>
      </c>
      <c r="E679" s="167" t="s">
        <v>170</v>
      </c>
    </row>
    <row r="680" spans="1:5" ht="16.5" thickBot="1" x14ac:dyDescent="0.3">
      <c r="A680" s="166">
        <v>45602</v>
      </c>
      <c r="B680" s="171" t="s">
        <v>119</v>
      </c>
      <c r="C680" s="167" t="s">
        <v>167</v>
      </c>
      <c r="D680" s="164">
        <v>1.5</v>
      </c>
      <c r="E680" s="167" t="s">
        <v>170</v>
      </c>
    </row>
    <row r="681" spans="1:5" ht="16.5" thickBot="1" x14ac:dyDescent="0.3">
      <c r="A681" s="166">
        <v>45602</v>
      </c>
      <c r="B681" s="171" t="s">
        <v>119</v>
      </c>
      <c r="C681" s="167" t="s">
        <v>166</v>
      </c>
      <c r="D681" s="164">
        <v>1.66</v>
      </c>
      <c r="E681" s="167" t="s">
        <v>170</v>
      </c>
    </row>
    <row r="682" spans="1:5" ht="16.5" thickBot="1" x14ac:dyDescent="0.3">
      <c r="A682" s="166">
        <v>45602</v>
      </c>
      <c r="B682" s="171" t="s">
        <v>119</v>
      </c>
      <c r="C682" s="167" t="s">
        <v>163</v>
      </c>
      <c r="D682" s="164">
        <v>1.68</v>
      </c>
      <c r="E682" s="167" t="s">
        <v>170</v>
      </c>
    </row>
    <row r="683" spans="1:5" ht="16.5" thickBot="1" x14ac:dyDescent="0.3">
      <c r="A683" s="166">
        <v>45602</v>
      </c>
      <c r="B683" s="171" t="s">
        <v>119</v>
      </c>
      <c r="C683" s="167" t="s">
        <v>163</v>
      </c>
      <c r="D683" s="164">
        <v>1.7</v>
      </c>
      <c r="E683" s="167" t="s">
        <v>170</v>
      </c>
    </row>
    <row r="684" spans="1:5" ht="16.5" thickBot="1" x14ac:dyDescent="0.3">
      <c r="A684" s="166">
        <v>45602</v>
      </c>
      <c r="B684" s="171" t="s">
        <v>119</v>
      </c>
      <c r="C684" s="167" t="s">
        <v>163</v>
      </c>
      <c r="D684" s="164">
        <v>1.68</v>
      </c>
      <c r="E684" s="167" t="s">
        <v>170</v>
      </c>
    </row>
    <row r="685" spans="1:5" ht="16.5" thickBot="1" x14ac:dyDescent="0.3">
      <c r="A685" s="166">
        <v>45602</v>
      </c>
      <c r="B685" s="171" t="s">
        <v>119</v>
      </c>
      <c r="C685" s="167" t="s">
        <v>163</v>
      </c>
      <c r="D685" s="164">
        <v>1.53</v>
      </c>
      <c r="E685" s="167" t="s">
        <v>170</v>
      </c>
    </row>
    <row r="686" spans="1:5" ht="16.5" thickBot="1" x14ac:dyDescent="0.3">
      <c r="A686" s="166">
        <v>45602</v>
      </c>
      <c r="B686" s="171" t="s">
        <v>119</v>
      </c>
      <c r="C686" s="167" t="s">
        <v>164</v>
      </c>
      <c r="D686" s="164">
        <v>1.6</v>
      </c>
      <c r="E686" s="167" t="s">
        <v>170</v>
      </c>
    </row>
    <row r="687" spans="1:5" ht="16.5" thickBot="1" x14ac:dyDescent="0.3">
      <c r="A687" s="166">
        <v>45602</v>
      </c>
      <c r="B687" s="171" t="s">
        <v>119</v>
      </c>
      <c r="C687" s="167" t="s">
        <v>164</v>
      </c>
      <c r="D687" s="164">
        <v>1.67</v>
      </c>
      <c r="E687" s="167" t="s">
        <v>170</v>
      </c>
    </row>
    <row r="688" spans="1:5" ht="16.5" thickBot="1" x14ac:dyDescent="0.3">
      <c r="A688" s="166">
        <v>45602</v>
      </c>
      <c r="B688" s="171" t="s">
        <v>119</v>
      </c>
      <c r="C688" s="167" t="s">
        <v>163</v>
      </c>
      <c r="D688" s="164">
        <v>1.7</v>
      </c>
      <c r="E688" s="167" t="s">
        <v>170</v>
      </c>
    </row>
    <row r="689" spans="1:5" ht="16.5" thickBot="1" x14ac:dyDescent="0.3">
      <c r="A689" s="166">
        <v>45602</v>
      </c>
      <c r="B689" s="171" t="s">
        <v>119</v>
      </c>
      <c r="C689" s="167" t="s">
        <v>165</v>
      </c>
      <c r="D689" s="164">
        <v>1.54</v>
      </c>
      <c r="E689" s="167" t="s">
        <v>170</v>
      </c>
    </row>
    <row r="690" spans="1:5" ht="16.5" thickBot="1" x14ac:dyDescent="0.3">
      <c r="A690" s="166">
        <v>45602</v>
      </c>
      <c r="B690" s="171" t="s">
        <v>119</v>
      </c>
      <c r="C690" s="167" t="s">
        <v>164</v>
      </c>
      <c r="D690" s="164">
        <v>1.62</v>
      </c>
      <c r="E690" s="167" t="s">
        <v>170</v>
      </c>
    </row>
    <row r="691" spans="1:5" ht="16.5" thickBot="1" x14ac:dyDescent="0.3">
      <c r="A691" s="166">
        <v>45602</v>
      </c>
      <c r="B691" s="171" t="s">
        <v>119</v>
      </c>
      <c r="C691" s="167" t="s">
        <v>164</v>
      </c>
      <c r="D691" s="164">
        <v>1.71</v>
      </c>
      <c r="E691" s="167" t="s">
        <v>170</v>
      </c>
    </row>
    <row r="692" spans="1:5" ht="16.5" thickBot="1" x14ac:dyDescent="0.3">
      <c r="A692" s="166">
        <v>45602</v>
      </c>
      <c r="B692" s="171" t="s">
        <v>119</v>
      </c>
      <c r="C692" s="167" t="s">
        <v>164</v>
      </c>
      <c r="D692" s="168">
        <v>1.6</v>
      </c>
      <c r="E692" s="167" t="s">
        <v>170</v>
      </c>
    </row>
    <row r="693" spans="1:5" ht="16.5" thickBot="1" x14ac:dyDescent="0.3">
      <c r="A693" s="166">
        <v>45602</v>
      </c>
      <c r="B693" s="171" t="s">
        <v>119</v>
      </c>
      <c r="C693" s="167" t="s">
        <v>164</v>
      </c>
      <c r="D693" s="164">
        <v>1.53</v>
      </c>
      <c r="E693" s="167" t="s">
        <v>170</v>
      </c>
    </row>
    <row r="694" spans="1:5" ht="16.5" thickBot="1" x14ac:dyDescent="0.3">
      <c r="A694" s="166">
        <v>45602</v>
      </c>
      <c r="B694" s="171" t="s">
        <v>119</v>
      </c>
      <c r="C694" s="167" t="s">
        <v>164</v>
      </c>
      <c r="D694" s="168">
        <v>1.53</v>
      </c>
      <c r="E694" s="167" t="s">
        <v>170</v>
      </c>
    </row>
    <row r="695" spans="1:5" ht="16.5" thickBot="1" x14ac:dyDescent="0.3">
      <c r="A695" s="166">
        <v>45602</v>
      </c>
      <c r="B695" s="171" t="s">
        <v>119</v>
      </c>
      <c r="C695" s="167" t="s">
        <v>164</v>
      </c>
      <c r="D695" s="164">
        <v>1.59</v>
      </c>
      <c r="E695" s="167" t="s">
        <v>170</v>
      </c>
    </row>
    <row r="696" spans="1:5" ht="16.5" thickBot="1" x14ac:dyDescent="0.3">
      <c r="A696" s="166">
        <v>45602</v>
      </c>
      <c r="B696" s="171" t="s">
        <v>119</v>
      </c>
      <c r="C696" s="167" t="s">
        <v>164</v>
      </c>
      <c r="D696" s="164">
        <v>1.71</v>
      </c>
      <c r="E696" s="167" t="s">
        <v>170</v>
      </c>
    </row>
    <row r="697" spans="1:5" ht="16.5" thickBot="1" x14ac:dyDescent="0.3">
      <c r="A697" s="166">
        <v>45602</v>
      </c>
      <c r="B697" s="171" t="s">
        <v>119</v>
      </c>
      <c r="C697" s="167" t="s">
        <v>164</v>
      </c>
      <c r="D697" s="164">
        <v>1.61</v>
      </c>
      <c r="E697" s="167" t="s">
        <v>170</v>
      </c>
    </row>
    <row r="698" spans="1:5" ht="16.5" thickBot="1" x14ac:dyDescent="0.3">
      <c r="A698" s="166">
        <v>45602</v>
      </c>
      <c r="B698" s="171" t="s">
        <v>119</v>
      </c>
      <c r="C698" s="167" t="s">
        <v>164</v>
      </c>
      <c r="D698" s="164">
        <v>1.56</v>
      </c>
      <c r="E698" s="167" t="s">
        <v>170</v>
      </c>
    </row>
    <row r="699" spans="1:5" ht="16.5" thickBot="1" x14ac:dyDescent="0.3">
      <c r="A699" s="166">
        <v>45602</v>
      </c>
      <c r="B699" s="171" t="s">
        <v>119</v>
      </c>
      <c r="C699" s="167" t="s">
        <v>167</v>
      </c>
      <c r="D699" s="164">
        <v>1.88</v>
      </c>
      <c r="E699" s="167" t="s">
        <v>171</v>
      </c>
    </row>
    <row r="700" spans="1:5" ht="16.5" thickBot="1" x14ac:dyDescent="0.3">
      <c r="A700" s="166">
        <v>45602</v>
      </c>
      <c r="B700" s="171" t="s">
        <v>119</v>
      </c>
      <c r="C700" s="167" t="s">
        <v>163</v>
      </c>
      <c r="D700" s="164">
        <v>1.68</v>
      </c>
      <c r="E700" s="167" t="s">
        <v>170</v>
      </c>
    </row>
    <row r="701" spans="1:5" ht="16.5" thickBot="1" x14ac:dyDescent="0.3">
      <c r="A701" s="166">
        <v>45602</v>
      </c>
      <c r="B701" s="171" t="s">
        <v>119</v>
      </c>
      <c r="C701" s="167" t="s">
        <v>168</v>
      </c>
      <c r="D701" s="164">
        <v>1.66</v>
      </c>
      <c r="E701" s="167" t="s">
        <v>170</v>
      </c>
    </row>
    <row r="702" spans="1:5" ht="16.5" thickBot="1" x14ac:dyDescent="0.3">
      <c r="A702" s="166">
        <v>45602</v>
      </c>
      <c r="B702" s="171" t="s">
        <v>119</v>
      </c>
      <c r="C702" s="167" t="s">
        <v>163</v>
      </c>
      <c r="D702" s="164">
        <v>1.7</v>
      </c>
      <c r="E702" s="167" t="s">
        <v>170</v>
      </c>
    </row>
    <row r="703" spans="1:5" ht="16.5" thickBot="1" x14ac:dyDescent="0.3">
      <c r="A703" s="166">
        <v>45602</v>
      </c>
      <c r="B703" s="171" t="s">
        <v>119</v>
      </c>
      <c r="C703" s="167" t="s">
        <v>163</v>
      </c>
      <c r="D703" s="164">
        <v>1.53</v>
      </c>
      <c r="E703" s="167" t="s">
        <v>170</v>
      </c>
    </row>
    <row r="704" spans="1:5" ht="16.5" thickBot="1" x14ac:dyDescent="0.3">
      <c r="A704" s="166">
        <v>45603</v>
      </c>
      <c r="B704" s="171" t="s">
        <v>119</v>
      </c>
      <c r="C704" s="167" t="s">
        <v>163</v>
      </c>
      <c r="D704" s="164">
        <v>1.53</v>
      </c>
      <c r="E704" s="167" t="s">
        <v>170</v>
      </c>
    </row>
    <row r="705" spans="1:5" ht="16.5" thickBot="1" x14ac:dyDescent="0.3">
      <c r="A705" s="166">
        <v>45603</v>
      </c>
      <c r="B705" s="171" t="s">
        <v>119</v>
      </c>
      <c r="C705" s="167" t="s">
        <v>164</v>
      </c>
      <c r="D705" s="164">
        <v>1.77</v>
      </c>
      <c r="E705" s="167" t="s">
        <v>170</v>
      </c>
    </row>
    <row r="706" spans="1:5" ht="16.5" thickBot="1" x14ac:dyDescent="0.3">
      <c r="A706" s="166">
        <v>45603</v>
      </c>
      <c r="B706" s="171" t="s">
        <v>119</v>
      </c>
      <c r="C706" s="167" t="s">
        <v>163</v>
      </c>
      <c r="D706" s="164">
        <v>1.53</v>
      </c>
      <c r="E706" s="167" t="s">
        <v>170</v>
      </c>
    </row>
    <row r="707" spans="1:5" ht="16.5" thickBot="1" x14ac:dyDescent="0.3">
      <c r="A707" s="166">
        <v>45603</v>
      </c>
      <c r="B707" s="171" t="s">
        <v>119</v>
      </c>
      <c r="C707" s="167" t="s">
        <v>163</v>
      </c>
      <c r="D707" s="164">
        <v>1.7</v>
      </c>
      <c r="E707" s="167" t="s">
        <v>170</v>
      </c>
    </row>
    <row r="708" spans="1:5" ht="16.5" thickBot="1" x14ac:dyDescent="0.3">
      <c r="A708" s="166">
        <v>45603</v>
      </c>
      <c r="B708" s="171" t="s">
        <v>119</v>
      </c>
      <c r="C708" s="167" t="s">
        <v>163</v>
      </c>
      <c r="D708" s="164">
        <v>1.68</v>
      </c>
      <c r="E708" s="167" t="s">
        <v>170</v>
      </c>
    </row>
    <row r="709" spans="1:5" ht="16.5" thickBot="1" x14ac:dyDescent="0.3">
      <c r="A709" s="166">
        <v>45603</v>
      </c>
      <c r="B709" s="171" t="s">
        <v>119</v>
      </c>
      <c r="C709" s="167" t="s">
        <v>164</v>
      </c>
      <c r="D709" s="164">
        <v>1.6</v>
      </c>
      <c r="E709" s="167" t="s">
        <v>170</v>
      </c>
    </row>
    <row r="710" spans="1:5" ht="16.5" thickBot="1" x14ac:dyDescent="0.3">
      <c r="A710" s="166">
        <v>45603</v>
      </c>
      <c r="B710" s="171" t="s">
        <v>119</v>
      </c>
      <c r="C710" s="167" t="s">
        <v>164</v>
      </c>
      <c r="D710" s="164">
        <v>1.67</v>
      </c>
      <c r="E710" s="167" t="s">
        <v>170</v>
      </c>
    </row>
    <row r="711" spans="1:5" ht="16.5" thickBot="1" x14ac:dyDescent="0.3">
      <c r="A711" s="166">
        <v>45603</v>
      </c>
      <c r="B711" s="171" t="s">
        <v>119</v>
      </c>
      <c r="C711" s="167" t="s">
        <v>164</v>
      </c>
      <c r="D711" s="164">
        <v>1.62</v>
      </c>
      <c r="E711" s="167" t="s">
        <v>170</v>
      </c>
    </row>
    <row r="712" spans="1:5" ht="16.5" thickBot="1" x14ac:dyDescent="0.3">
      <c r="A712" s="166">
        <v>45603</v>
      </c>
      <c r="B712" s="171" t="s">
        <v>119</v>
      </c>
      <c r="C712" s="167" t="s">
        <v>165</v>
      </c>
      <c r="D712" s="164">
        <v>1.54</v>
      </c>
      <c r="E712" s="167" t="s">
        <v>170</v>
      </c>
    </row>
    <row r="713" spans="1:5" ht="16.5" thickBot="1" x14ac:dyDescent="0.3">
      <c r="A713" s="166">
        <v>45603</v>
      </c>
      <c r="B713" s="171" t="s">
        <v>119</v>
      </c>
      <c r="C713" s="167" t="s">
        <v>164</v>
      </c>
      <c r="D713" s="164">
        <v>1.53</v>
      </c>
      <c r="E713" s="167" t="s">
        <v>170</v>
      </c>
    </row>
    <row r="714" spans="1:5" ht="16.5" thickBot="1" x14ac:dyDescent="0.3">
      <c r="A714" s="166">
        <v>45603</v>
      </c>
      <c r="B714" s="171" t="s">
        <v>119</v>
      </c>
      <c r="C714" s="167" t="s">
        <v>164</v>
      </c>
      <c r="D714" s="168">
        <v>1.6</v>
      </c>
      <c r="E714" s="167" t="s">
        <v>170</v>
      </c>
    </row>
    <row r="715" spans="1:5" ht="16.5" thickBot="1" x14ac:dyDescent="0.3">
      <c r="A715" s="166">
        <v>45603</v>
      </c>
      <c r="B715" s="171" t="s">
        <v>119</v>
      </c>
      <c r="C715" s="167" t="s">
        <v>164</v>
      </c>
      <c r="D715" s="164">
        <v>1.71</v>
      </c>
      <c r="E715" s="167" t="s">
        <v>170</v>
      </c>
    </row>
    <row r="716" spans="1:5" ht="16.5" thickBot="1" x14ac:dyDescent="0.3">
      <c r="A716" s="166">
        <v>45603</v>
      </c>
      <c r="B716" s="171" t="s">
        <v>119</v>
      </c>
      <c r="C716" s="167" t="s">
        <v>164</v>
      </c>
      <c r="D716" s="168">
        <v>1.53</v>
      </c>
      <c r="E716" s="167" t="s">
        <v>170</v>
      </c>
    </row>
    <row r="717" spans="1:5" ht="16.5" thickBot="1" x14ac:dyDescent="0.3">
      <c r="A717" s="166">
        <v>45603</v>
      </c>
      <c r="B717" s="171" t="s">
        <v>119</v>
      </c>
      <c r="C717" s="167" t="s">
        <v>164</v>
      </c>
      <c r="D717" s="164">
        <v>1.59</v>
      </c>
      <c r="E717" s="167" t="s">
        <v>170</v>
      </c>
    </row>
    <row r="718" spans="1:5" ht="16.5" thickBot="1" x14ac:dyDescent="0.3">
      <c r="A718" s="166">
        <v>45603</v>
      </c>
      <c r="B718" s="171" t="s">
        <v>119</v>
      </c>
      <c r="C718" s="167" t="s">
        <v>164</v>
      </c>
      <c r="D718" s="164">
        <v>1.71</v>
      </c>
      <c r="E718" s="167" t="s">
        <v>170</v>
      </c>
    </row>
    <row r="719" spans="1:5" ht="16.5" thickBot="1" x14ac:dyDescent="0.3">
      <c r="A719" s="166">
        <v>45603</v>
      </c>
      <c r="B719" s="171" t="s">
        <v>119</v>
      </c>
      <c r="C719" s="167" t="s">
        <v>164</v>
      </c>
      <c r="D719" s="164">
        <v>1.61</v>
      </c>
      <c r="E719" s="167" t="s">
        <v>170</v>
      </c>
    </row>
    <row r="720" spans="1:5" ht="16.5" thickBot="1" x14ac:dyDescent="0.3">
      <c r="A720" s="166">
        <v>45603</v>
      </c>
      <c r="B720" s="171" t="s">
        <v>119</v>
      </c>
      <c r="C720" s="167" t="s">
        <v>163</v>
      </c>
      <c r="D720" s="164">
        <v>1.68</v>
      </c>
      <c r="E720" s="167" t="s">
        <v>170</v>
      </c>
    </row>
    <row r="721" spans="1:5" ht="16.5" thickBot="1" x14ac:dyDescent="0.3">
      <c r="A721" s="166">
        <v>45603</v>
      </c>
      <c r="B721" s="171" t="s">
        <v>119</v>
      </c>
      <c r="C721" s="167" t="s">
        <v>164</v>
      </c>
      <c r="D721" s="164">
        <v>1.56</v>
      </c>
      <c r="E721" s="167" t="s">
        <v>170</v>
      </c>
    </row>
    <row r="722" spans="1:5" ht="16.5" thickBot="1" x14ac:dyDescent="0.3">
      <c r="A722" s="166">
        <v>45603</v>
      </c>
      <c r="B722" s="171" t="s">
        <v>119</v>
      </c>
      <c r="C722" s="167" t="s">
        <v>167</v>
      </c>
      <c r="D722" s="164">
        <v>1.88</v>
      </c>
      <c r="E722" s="167" t="s">
        <v>171</v>
      </c>
    </row>
    <row r="723" spans="1:5" ht="16.5" thickBot="1" x14ac:dyDescent="0.3">
      <c r="A723" s="166">
        <v>45603</v>
      </c>
      <c r="B723" s="171" t="s">
        <v>119</v>
      </c>
      <c r="C723" s="167" t="s">
        <v>168</v>
      </c>
      <c r="D723" s="164">
        <v>1.66</v>
      </c>
      <c r="E723" s="167" t="s">
        <v>170</v>
      </c>
    </row>
    <row r="724" spans="1:5" ht="16.5" thickBot="1" x14ac:dyDescent="0.3">
      <c r="A724" s="166">
        <v>45603</v>
      </c>
      <c r="B724" s="171" t="s">
        <v>119</v>
      </c>
      <c r="C724" s="167" t="s">
        <v>164</v>
      </c>
      <c r="D724" s="168">
        <v>1.6</v>
      </c>
      <c r="E724" s="167" t="s">
        <v>170</v>
      </c>
    </row>
    <row r="725" spans="1:5" ht="16.5" thickBot="1" x14ac:dyDescent="0.3">
      <c r="A725" s="166">
        <v>45603</v>
      </c>
      <c r="B725" s="171" t="s">
        <v>119</v>
      </c>
      <c r="C725" s="167" t="s">
        <v>163</v>
      </c>
      <c r="D725" s="164">
        <v>1.53</v>
      </c>
      <c r="E725" s="167" t="s">
        <v>170</v>
      </c>
    </row>
    <row r="726" spans="1:5" ht="16.5" thickBot="1" x14ac:dyDescent="0.3">
      <c r="A726" s="166">
        <v>45603</v>
      </c>
      <c r="B726" s="171" t="s">
        <v>119</v>
      </c>
      <c r="C726" s="167" t="s">
        <v>163</v>
      </c>
      <c r="D726" s="164">
        <v>1.7</v>
      </c>
      <c r="E726" s="167" t="s">
        <v>170</v>
      </c>
    </row>
    <row r="727" spans="1:5" ht="16.5" thickBot="1" x14ac:dyDescent="0.3">
      <c r="A727" s="166">
        <v>45604</v>
      </c>
      <c r="B727" s="171" t="s">
        <v>119</v>
      </c>
      <c r="C727" s="167" t="s">
        <v>163</v>
      </c>
      <c r="D727" s="164">
        <v>1.68</v>
      </c>
      <c r="E727" s="167" t="s">
        <v>170</v>
      </c>
    </row>
    <row r="728" spans="1:5" ht="16.5" thickBot="1" x14ac:dyDescent="0.3">
      <c r="A728" s="166">
        <v>45604</v>
      </c>
      <c r="B728" s="171" t="s">
        <v>119</v>
      </c>
      <c r="C728" s="167" t="s">
        <v>163</v>
      </c>
      <c r="D728" s="164">
        <v>1.53</v>
      </c>
      <c r="E728" s="167" t="s">
        <v>170</v>
      </c>
    </row>
    <row r="729" spans="1:5" ht="16.5" thickBot="1" x14ac:dyDescent="0.3">
      <c r="A729" s="166">
        <v>45604</v>
      </c>
      <c r="B729" s="171" t="s">
        <v>119</v>
      </c>
      <c r="C729" s="167" t="s">
        <v>163</v>
      </c>
      <c r="D729" s="164">
        <v>1.7</v>
      </c>
      <c r="E729" s="167" t="s">
        <v>170</v>
      </c>
    </row>
    <row r="730" spans="1:5" ht="16.5" thickBot="1" x14ac:dyDescent="0.3">
      <c r="A730" s="166">
        <v>45604</v>
      </c>
      <c r="B730" s="171" t="s">
        <v>119</v>
      </c>
      <c r="C730" s="167" t="s">
        <v>167</v>
      </c>
      <c r="D730" s="164">
        <v>1.5</v>
      </c>
      <c r="E730" s="167" t="s">
        <v>170</v>
      </c>
    </row>
    <row r="731" spans="1:5" ht="16.5" thickBot="1" x14ac:dyDescent="0.3">
      <c r="A731" s="166">
        <v>45604</v>
      </c>
      <c r="B731" s="171" t="s">
        <v>119</v>
      </c>
      <c r="C731" s="167" t="s">
        <v>164</v>
      </c>
      <c r="D731" s="164">
        <v>1.67</v>
      </c>
      <c r="E731" s="167" t="s">
        <v>170</v>
      </c>
    </row>
    <row r="732" spans="1:5" ht="16.5" thickBot="1" x14ac:dyDescent="0.3">
      <c r="A732" s="166">
        <v>45604</v>
      </c>
      <c r="B732" s="171" t="s">
        <v>119</v>
      </c>
      <c r="C732" s="167" t="s">
        <v>164</v>
      </c>
      <c r="D732" s="164">
        <v>1.6</v>
      </c>
      <c r="E732" s="167" t="s">
        <v>170</v>
      </c>
    </row>
    <row r="733" spans="1:5" ht="16.5" thickBot="1" x14ac:dyDescent="0.3">
      <c r="A733" s="166">
        <v>45604</v>
      </c>
      <c r="B733" s="171" t="s">
        <v>119</v>
      </c>
      <c r="C733" s="167" t="s">
        <v>163</v>
      </c>
      <c r="D733" s="164">
        <v>1.7</v>
      </c>
      <c r="E733" s="167" t="s">
        <v>170</v>
      </c>
    </row>
    <row r="734" spans="1:5" ht="16.5" thickBot="1" x14ac:dyDescent="0.3">
      <c r="A734" s="166">
        <v>45604</v>
      </c>
      <c r="B734" s="171" t="s">
        <v>119</v>
      </c>
      <c r="C734" s="167" t="s">
        <v>165</v>
      </c>
      <c r="D734" s="164">
        <v>1.54</v>
      </c>
      <c r="E734" s="167" t="s">
        <v>170</v>
      </c>
    </row>
    <row r="735" spans="1:5" ht="16.5" thickBot="1" x14ac:dyDescent="0.3">
      <c r="A735" s="166">
        <v>45604</v>
      </c>
      <c r="B735" s="171" t="s">
        <v>119</v>
      </c>
      <c r="C735" s="167" t="s">
        <v>164</v>
      </c>
      <c r="D735" s="164">
        <v>1.62</v>
      </c>
      <c r="E735" s="167" t="s">
        <v>170</v>
      </c>
    </row>
    <row r="736" spans="1:5" ht="16.5" thickBot="1" x14ac:dyDescent="0.3">
      <c r="A736" s="166">
        <v>45604</v>
      </c>
      <c r="B736" s="171" t="s">
        <v>119</v>
      </c>
      <c r="C736" s="167" t="s">
        <v>164</v>
      </c>
      <c r="D736" s="164">
        <v>1.53</v>
      </c>
      <c r="E736" s="167" t="s">
        <v>170</v>
      </c>
    </row>
    <row r="737" spans="1:5" ht="16.5" thickBot="1" x14ac:dyDescent="0.3">
      <c r="A737" s="166">
        <v>45604</v>
      </c>
      <c r="B737" s="171" t="s">
        <v>119</v>
      </c>
      <c r="C737" s="167" t="s">
        <v>164</v>
      </c>
      <c r="D737" s="168">
        <v>1.6</v>
      </c>
      <c r="E737" s="167" t="s">
        <v>170</v>
      </c>
    </row>
    <row r="738" spans="1:5" ht="16.5" thickBot="1" x14ac:dyDescent="0.3">
      <c r="A738" s="166">
        <v>45604</v>
      </c>
      <c r="B738" s="171" t="s">
        <v>119</v>
      </c>
      <c r="C738" s="167" t="s">
        <v>164</v>
      </c>
      <c r="D738" s="164">
        <v>1.71</v>
      </c>
      <c r="E738" s="167" t="s">
        <v>170</v>
      </c>
    </row>
    <row r="739" spans="1:5" ht="16.5" thickBot="1" x14ac:dyDescent="0.3">
      <c r="A739" s="166">
        <v>45604</v>
      </c>
      <c r="B739" s="171" t="s">
        <v>119</v>
      </c>
      <c r="C739" s="167" t="s">
        <v>164</v>
      </c>
      <c r="D739" s="168">
        <v>1.53</v>
      </c>
      <c r="E739" s="167" t="s">
        <v>170</v>
      </c>
    </row>
    <row r="740" spans="1:5" ht="16.5" thickBot="1" x14ac:dyDescent="0.3">
      <c r="A740" s="166">
        <v>45604</v>
      </c>
      <c r="B740" s="171" t="s">
        <v>119</v>
      </c>
      <c r="C740" s="167" t="s">
        <v>164</v>
      </c>
      <c r="D740" s="164">
        <v>1.59</v>
      </c>
      <c r="E740" s="167" t="s">
        <v>170</v>
      </c>
    </row>
    <row r="741" spans="1:5" ht="16.5" thickBot="1" x14ac:dyDescent="0.3">
      <c r="A741" s="166">
        <v>45604</v>
      </c>
      <c r="B741" s="171" t="s">
        <v>119</v>
      </c>
      <c r="C741" s="167" t="s">
        <v>164</v>
      </c>
      <c r="D741" s="164">
        <v>1.71</v>
      </c>
      <c r="E741" s="167" t="s">
        <v>170</v>
      </c>
    </row>
    <row r="742" spans="1:5" ht="16.5" thickBot="1" x14ac:dyDescent="0.3">
      <c r="A742" s="166">
        <v>45604</v>
      </c>
      <c r="B742" s="171" t="s">
        <v>119</v>
      </c>
      <c r="C742" s="167" t="s">
        <v>164</v>
      </c>
      <c r="D742" s="164">
        <v>1.61</v>
      </c>
      <c r="E742" s="167" t="s">
        <v>170</v>
      </c>
    </row>
    <row r="743" spans="1:5" ht="16.5" thickBot="1" x14ac:dyDescent="0.3">
      <c r="A743" s="166">
        <v>45604</v>
      </c>
      <c r="B743" s="171" t="s">
        <v>119</v>
      </c>
      <c r="C743" s="167" t="s">
        <v>163</v>
      </c>
      <c r="D743" s="164">
        <v>1.62</v>
      </c>
      <c r="E743" s="167" t="s">
        <v>170</v>
      </c>
    </row>
    <row r="744" spans="1:5" ht="16.5" thickBot="1" x14ac:dyDescent="0.3">
      <c r="A744" s="166">
        <v>45604</v>
      </c>
      <c r="B744" s="171" t="s">
        <v>119</v>
      </c>
      <c r="C744" s="167" t="s">
        <v>167</v>
      </c>
      <c r="D744" s="164">
        <v>1.88</v>
      </c>
      <c r="E744" s="167" t="s">
        <v>171</v>
      </c>
    </row>
    <row r="745" spans="1:5" ht="16.5" thickBot="1" x14ac:dyDescent="0.3">
      <c r="A745" s="166">
        <v>45604</v>
      </c>
      <c r="B745" s="171" t="s">
        <v>119</v>
      </c>
      <c r="C745" s="167" t="s">
        <v>164</v>
      </c>
      <c r="D745" s="164">
        <v>1.56</v>
      </c>
      <c r="E745" s="167" t="s">
        <v>170</v>
      </c>
    </row>
    <row r="746" spans="1:5" ht="16.5" thickBot="1" x14ac:dyDescent="0.3">
      <c r="A746" s="166">
        <v>45604</v>
      </c>
      <c r="B746" s="171" t="s">
        <v>119</v>
      </c>
      <c r="C746" s="167" t="s">
        <v>163</v>
      </c>
      <c r="D746" s="164">
        <v>1.68</v>
      </c>
      <c r="E746" s="167" t="s">
        <v>170</v>
      </c>
    </row>
    <row r="747" spans="1:5" ht="16.5" thickBot="1" x14ac:dyDescent="0.3">
      <c r="A747" s="166">
        <v>45604</v>
      </c>
      <c r="B747" s="171" t="s">
        <v>119</v>
      </c>
      <c r="C747" s="167" t="s">
        <v>163</v>
      </c>
      <c r="D747" s="164">
        <v>1.7</v>
      </c>
      <c r="E747" s="167" t="s">
        <v>170</v>
      </c>
    </row>
    <row r="748" spans="1:5" ht="16.5" thickBot="1" x14ac:dyDescent="0.3">
      <c r="A748" s="166">
        <v>45604</v>
      </c>
      <c r="B748" s="171" t="s">
        <v>119</v>
      </c>
      <c r="C748" s="167" t="s">
        <v>167</v>
      </c>
      <c r="D748" s="168">
        <v>1.88</v>
      </c>
      <c r="E748" s="167" t="s">
        <v>170</v>
      </c>
    </row>
    <row r="749" spans="1:5" ht="16.5" thickBot="1" x14ac:dyDescent="0.3">
      <c r="A749" s="166">
        <v>45604</v>
      </c>
      <c r="B749" s="171" t="s">
        <v>119</v>
      </c>
      <c r="C749" s="167" t="s">
        <v>166</v>
      </c>
      <c r="D749" s="164">
        <v>1.55</v>
      </c>
      <c r="E749" s="167" t="s">
        <v>170</v>
      </c>
    </row>
    <row r="750" spans="1:5" ht="16.5" thickBot="1" x14ac:dyDescent="0.3">
      <c r="A750" s="166">
        <v>45605</v>
      </c>
      <c r="B750" s="171" t="s">
        <v>119</v>
      </c>
      <c r="C750" s="167" t="s">
        <v>163</v>
      </c>
      <c r="D750" s="168">
        <v>1.53</v>
      </c>
      <c r="E750" s="167" t="s">
        <v>170</v>
      </c>
    </row>
    <row r="751" spans="1:5" ht="16.5" thickBot="1" x14ac:dyDescent="0.3">
      <c r="A751" s="166">
        <v>45605</v>
      </c>
      <c r="B751" s="171" t="s">
        <v>119</v>
      </c>
      <c r="C751" s="167" t="s">
        <v>163</v>
      </c>
      <c r="D751" s="164">
        <v>1.7</v>
      </c>
      <c r="E751" s="167" t="s">
        <v>170</v>
      </c>
    </row>
    <row r="752" spans="1:5" ht="16.5" thickBot="1" x14ac:dyDescent="0.3">
      <c r="A752" s="166">
        <v>45605</v>
      </c>
      <c r="B752" s="171" t="s">
        <v>119</v>
      </c>
      <c r="C752" s="167" t="s">
        <v>163</v>
      </c>
      <c r="D752" s="164">
        <v>1.62</v>
      </c>
      <c r="E752" s="167" t="s">
        <v>170</v>
      </c>
    </row>
    <row r="753" spans="1:5" ht="16.5" thickBot="1" x14ac:dyDescent="0.3">
      <c r="A753" s="166">
        <v>45605</v>
      </c>
      <c r="B753" s="171" t="s">
        <v>119</v>
      </c>
      <c r="C753" s="167" t="s">
        <v>163</v>
      </c>
      <c r="D753" s="164">
        <v>1.7</v>
      </c>
      <c r="E753" s="167" t="s">
        <v>170</v>
      </c>
    </row>
    <row r="754" spans="1:5" ht="16.5" thickBot="1" x14ac:dyDescent="0.3">
      <c r="A754" s="166">
        <v>45605</v>
      </c>
      <c r="B754" s="171" t="s">
        <v>119</v>
      </c>
      <c r="C754" s="167" t="s">
        <v>163</v>
      </c>
      <c r="D754" s="164">
        <v>1.7</v>
      </c>
      <c r="E754" s="167" t="s">
        <v>170</v>
      </c>
    </row>
    <row r="755" spans="1:5" ht="16.5" thickBot="1" x14ac:dyDescent="0.3">
      <c r="A755" s="166">
        <v>45605</v>
      </c>
      <c r="B755" s="171" t="s">
        <v>119</v>
      </c>
      <c r="C755" s="167" t="s">
        <v>167</v>
      </c>
      <c r="D755" s="168">
        <v>1.88</v>
      </c>
      <c r="E755" s="167" t="s">
        <v>170</v>
      </c>
    </row>
    <row r="756" spans="1:5" ht="16.5" thickBot="1" x14ac:dyDescent="0.3">
      <c r="A756" s="166">
        <v>45605</v>
      </c>
      <c r="B756" s="171" t="s">
        <v>119</v>
      </c>
      <c r="C756" s="167" t="s">
        <v>166</v>
      </c>
      <c r="D756" s="164">
        <v>1.55</v>
      </c>
      <c r="E756" s="167" t="s">
        <v>170</v>
      </c>
    </row>
    <row r="757" spans="1:5" ht="16.5" thickBot="1" x14ac:dyDescent="0.3">
      <c r="A757" s="166">
        <v>45606</v>
      </c>
      <c r="B757" s="171" t="s">
        <v>119</v>
      </c>
      <c r="C757" s="167" t="s">
        <v>163</v>
      </c>
      <c r="D757" s="168">
        <v>1.53</v>
      </c>
      <c r="E757" s="167" t="s">
        <v>170</v>
      </c>
    </row>
    <row r="758" spans="1:5" ht="16.5" thickBot="1" x14ac:dyDescent="0.3">
      <c r="A758" s="166">
        <v>45606</v>
      </c>
      <c r="B758" s="171" t="s">
        <v>119</v>
      </c>
      <c r="C758" s="167" t="s">
        <v>163</v>
      </c>
      <c r="D758" s="164">
        <v>1.7</v>
      </c>
      <c r="E758" s="167" t="s">
        <v>170</v>
      </c>
    </row>
    <row r="759" spans="1:5" ht="16.5" thickBot="1" x14ac:dyDescent="0.3">
      <c r="A759" s="166">
        <v>45606</v>
      </c>
      <c r="B759" s="171" t="s">
        <v>119</v>
      </c>
      <c r="C759" s="167" t="s">
        <v>163</v>
      </c>
      <c r="D759" s="164">
        <v>1.62</v>
      </c>
      <c r="E759" s="167" t="s">
        <v>170</v>
      </c>
    </row>
    <row r="760" spans="1:5" ht="16.5" thickBot="1" x14ac:dyDescent="0.3">
      <c r="A760" s="166">
        <v>45606</v>
      </c>
      <c r="B760" s="171" t="s">
        <v>119</v>
      </c>
      <c r="C760" s="167" t="s">
        <v>163</v>
      </c>
      <c r="D760" s="164">
        <v>1.7</v>
      </c>
      <c r="E760" s="167" t="s">
        <v>170</v>
      </c>
    </row>
    <row r="761" spans="1:5" ht="16.5" thickBot="1" x14ac:dyDescent="0.3">
      <c r="A761" s="166">
        <v>45606</v>
      </c>
      <c r="B761" s="171" t="s">
        <v>119</v>
      </c>
      <c r="C761" s="167" t="s">
        <v>163</v>
      </c>
      <c r="D761" s="164">
        <v>1.7</v>
      </c>
      <c r="E761" s="167" t="s">
        <v>170</v>
      </c>
    </row>
    <row r="762" spans="1:5" ht="16.5" thickBot="1" x14ac:dyDescent="0.3">
      <c r="A762" s="166">
        <v>45606</v>
      </c>
      <c r="B762" s="171" t="s">
        <v>119</v>
      </c>
      <c r="C762" s="167" t="s">
        <v>167</v>
      </c>
      <c r="D762" s="168">
        <v>1.88</v>
      </c>
      <c r="E762" s="167" t="s">
        <v>170</v>
      </c>
    </row>
    <row r="763" spans="1:5" ht="16.5" thickBot="1" x14ac:dyDescent="0.3">
      <c r="A763" s="166">
        <v>45606</v>
      </c>
      <c r="B763" s="171" t="s">
        <v>119</v>
      </c>
      <c r="C763" s="167" t="s">
        <v>166</v>
      </c>
      <c r="D763" s="164">
        <v>1.55</v>
      </c>
      <c r="E763" s="167" t="s">
        <v>170</v>
      </c>
    </row>
    <row r="764" spans="1:5" ht="16.5" thickBot="1" x14ac:dyDescent="0.3">
      <c r="A764" s="166">
        <v>45607</v>
      </c>
      <c r="B764" s="171" t="s">
        <v>119</v>
      </c>
      <c r="C764" s="167" t="s">
        <v>164</v>
      </c>
      <c r="D764" s="164">
        <v>1.77</v>
      </c>
      <c r="E764" s="167" t="s">
        <v>170</v>
      </c>
    </row>
    <row r="765" spans="1:5" ht="16.5" thickBot="1" x14ac:dyDescent="0.3">
      <c r="A765" s="166">
        <v>45607</v>
      </c>
      <c r="B765" s="171" t="s">
        <v>119</v>
      </c>
      <c r="C765" s="167" t="s">
        <v>163</v>
      </c>
      <c r="D765" s="164">
        <v>1.53</v>
      </c>
      <c r="E765" s="167" t="s">
        <v>170</v>
      </c>
    </row>
    <row r="766" spans="1:5" ht="16.5" thickBot="1" x14ac:dyDescent="0.3">
      <c r="A766" s="166">
        <v>45607</v>
      </c>
      <c r="B766" s="171" t="s">
        <v>119</v>
      </c>
      <c r="C766" s="167" t="s">
        <v>163</v>
      </c>
      <c r="D766" s="164">
        <v>1.7</v>
      </c>
      <c r="E766" s="167" t="s">
        <v>170</v>
      </c>
    </row>
    <row r="767" spans="1:5" ht="16.5" thickBot="1" x14ac:dyDescent="0.3">
      <c r="A767" s="166">
        <v>45607</v>
      </c>
      <c r="B767" s="171" t="s">
        <v>119</v>
      </c>
      <c r="C767" s="167" t="s">
        <v>163</v>
      </c>
      <c r="D767" s="164">
        <v>1.68</v>
      </c>
      <c r="E767" s="167" t="s">
        <v>170</v>
      </c>
    </row>
    <row r="768" spans="1:5" ht="16.5" thickBot="1" x14ac:dyDescent="0.3">
      <c r="A768" s="166">
        <v>45607</v>
      </c>
      <c r="B768" s="171" t="s">
        <v>119</v>
      </c>
      <c r="C768" s="167" t="s">
        <v>163</v>
      </c>
      <c r="D768" s="164">
        <v>1.7</v>
      </c>
      <c r="E768" s="167" t="s">
        <v>170</v>
      </c>
    </row>
    <row r="769" spans="1:5" ht="16.5" thickBot="1" x14ac:dyDescent="0.3">
      <c r="A769" s="166">
        <v>45607</v>
      </c>
      <c r="B769" s="171" t="s">
        <v>119</v>
      </c>
      <c r="C769" s="167" t="s">
        <v>163</v>
      </c>
      <c r="D769" s="164">
        <v>1.53</v>
      </c>
      <c r="E769" s="167" t="s">
        <v>170</v>
      </c>
    </row>
    <row r="770" spans="1:5" ht="16.5" thickBot="1" x14ac:dyDescent="0.3">
      <c r="A770" s="166">
        <v>45607</v>
      </c>
      <c r="B770" s="171" t="s">
        <v>119</v>
      </c>
      <c r="C770" s="167" t="s">
        <v>164</v>
      </c>
      <c r="D770" s="164">
        <v>1.67</v>
      </c>
      <c r="E770" s="167" t="s">
        <v>170</v>
      </c>
    </row>
    <row r="771" spans="1:5" ht="16.5" thickBot="1" x14ac:dyDescent="0.3">
      <c r="A771" s="166">
        <v>45607</v>
      </c>
      <c r="B771" s="171" t="s">
        <v>119</v>
      </c>
      <c r="C771" s="167" t="s">
        <v>163</v>
      </c>
      <c r="D771" s="168">
        <v>1.53</v>
      </c>
      <c r="E771" s="167" t="s">
        <v>170</v>
      </c>
    </row>
    <row r="772" spans="1:5" ht="16.5" thickBot="1" x14ac:dyDescent="0.3">
      <c r="A772" s="166">
        <v>45607</v>
      </c>
      <c r="B772" s="171" t="s">
        <v>119</v>
      </c>
      <c r="C772" s="167" t="s">
        <v>164</v>
      </c>
      <c r="D772" s="164">
        <v>1.6</v>
      </c>
      <c r="E772" s="167" t="s">
        <v>170</v>
      </c>
    </row>
    <row r="773" spans="1:5" ht="16.5" thickBot="1" x14ac:dyDescent="0.3">
      <c r="A773" s="166">
        <v>45607</v>
      </c>
      <c r="B773" s="171" t="s">
        <v>119</v>
      </c>
      <c r="C773" s="167" t="s">
        <v>164</v>
      </c>
      <c r="D773" s="164">
        <v>1.71</v>
      </c>
      <c r="E773" s="167" t="s">
        <v>170</v>
      </c>
    </row>
    <row r="774" spans="1:5" ht="16.5" thickBot="1" x14ac:dyDescent="0.3">
      <c r="A774" s="166">
        <v>45607</v>
      </c>
      <c r="B774" s="171" t="s">
        <v>119</v>
      </c>
      <c r="C774" s="167" t="s">
        <v>164</v>
      </c>
      <c r="D774" s="164">
        <v>1.62</v>
      </c>
      <c r="E774" s="167" t="s">
        <v>170</v>
      </c>
    </row>
    <row r="775" spans="1:5" ht="16.5" thickBot="1" x14ac:dyDescent="0.3">
      <c r="A775" s="166">
        <v>45607</v>
      </c>
      <c r="B775" s="171" t="s">
        <v>119</v>
      </c>
      <c r="C775" s="167" t="s">
        <v>164</v>
      </c>
      <c r="D775" s="164">
        <v>1.53</v>
      </c>
      <c r="E775" s="167" t="s">
        <v>170</v>
      </c>
    </row>
    <row r="776" spans="1:5" ht="16.5" thickBot="1" x14ac:dyDescent="0.3">
      <c r="A776" s="166">
        <v>45607</v>
      </c>
      <c r="B776" s="171" t="s">
        <v>119</v>
      </c>
      <c r="C776" s="167" t="s">
        <v>164</v>
      </c>
      <c r="D776" s="164">
        <v>1.71</v>
      </c>
      <c r="E776" s="167" t="s">
        <v>170</v>
      </c>
    </row>
    <row r="777" spans="1:5" ht="16.5" thickBot="1" x14ac:dyDescent="0.3">
      <c r="A777" s="166">
        <v>45607</v>
      </c>
      <c r="B777" s="171" t="s">
        <v>119</v>
      </c>
      <c r="C777" s="167" t="s">
        <v>164</v>
      </c>
      <c r="D777" s="168">
        <v>1.6</v>
      </c>
      <c r="E777" s="167" t="s">
        <v>170</v>
      </c>
    </row>
    <row r="778" spans="1:5" ht="16.5" thickBot="1" x14ac:dyDescent="0.3">
      <c r="A778" s="166">
        <v>45607</v>
      </c>
      <c r="B778" s="171" t="s">
        <v>119</v>
      </c>
      <c r="C778" s="167" t="s">
        <v>163</v>
      </c>
      <c r="D778" s="164">
        <v>1.68</v>
      </c>
      <c r="E778" s="167" t="s">
        <v>170</v>
      </c>
    </row>
    <row r="779" spans="1:5" ht="16.5" thickBot="1" x14ac:dyDescent="0.3">
      <c r="A779" s="166">
        <v>45607</v>
      </c>
      <c r="B779" s="171" t="s">
        <v>119</v>
      </c>
      <c r="C779" s="167" t="s">
        <v>167</v>
      </c>
      <c r="D779" s="164">
        <v>1.88</v>
      </c>
      <c r="E779" s="167" t="s">
        <v>171</v>
      </c>
    </row>
    <row r="780" spans="1:5" ht="16.5" thickBot="1" x14ac:dyDescent="0.3">
      <c r="A780" s="166">
        <v>45607</v>
      </c>
      <c r="B780" s="171" t="s">
        <v>119</v>
      </c>
      <c r="C780" s="167" t="s">
        <v>164</v>
      </c>
      <c r="D780" s="164">
        <v>1.56</v>
      </c>
      <c r="E780" s="167" t="s">
        <v>170</v>
      </c>
    </row>
    <row r="781" spans="1:5" ht="16.5" thickBot="1" x14ac:dyDescent="0.3">
      <c r="A781" s="166">
        <v>45607</v>
      </c>
      <c r="B781" s="171" t="s">
        <v>119</v>
      </c>
      <c r="C781" s="167" t="s">
        <v>163</v>
      </c>
      <c r="D781" s="164">
        <v>1.7</v>
      </c>
      <c r="E781" s="167" t="s">
        <v>170</v>
      </c>
    </row>
    <row r="782" spans="1:5" ht="16.5" thickBot="1" x14ac:dyDescent="0.3">
      <c r="A782" s="166">
        <v>45607</v>
      </c>
      <c r="B782" s="171" t="s">
        <v>119</v>
      </c>
      <c r="C782" s="167" t="s">
        <v>164</v>
      </c>
      <c r="D782" s="164">
        <v>1.61</v>
      </c>
      <c r="E782" s="167" t="s">
        <v>170</v>
      </c>
    </row>
    <row r="783" spans="1:5" ht="16.5" thickBot="1" x14ac:dyDescent="0.3">
      <c r="A783" s="166">
        <v>45607</v>
      </c>
      <c r="B783" s="171" t="s">
        <v>119</v>
      </c>
      <c r="C783" s="167" t="s">
        <v>164</v>
      </c>
      <c r="D783" s="164">
        <v>1.71</v>
      </c>
      <c r="E783" s="167" t="s">
        <v>170</v>
      </c>
    </row>
    <row r="784" spans="1:5" ht="16.5" thickBot="1" x14ac:dyDescent="0.3">
      <c r="A784" s="166">
        <v>45607</v>
      </c>
      <c r="B784" s="171" t="s">
        <v>119</v>
      </c>
      <c r="C784" s="167" t="s">
        <v>164</v>
      </c>
      <c r="D784" s="168">
        <v>1.53</v>
      </c>
      <c r="E784" s="167" t="s">
        <v>170</v>
      </c>
    </row>
    <row r="785" spans="1:5" ht="16.5" thickBot="1" x14ac:dyDescent="0.3">
      <c r="A785" s="166">
        <v>45607</v>
      </c>
      <c r="B785" s="171" t="s">
        <v>119</v>
      </c>
      <c r="C785" s="167" t="s">
        <v>164</v>
      </c>
      <c r="D785" s="164">
        <v>1.59</v>
      </c>
      <c r="E785" s="167" t="s">
        <v>170</v>
      </c>
    </row>
    <row r="786" spans="1:5" ht="16.5" thickBot="1" x14ac:dyDescent="0.3">
      <c r="A786" s="166">
        <v>45607</v>
      </c>
      <c r="B786" s="171" t="s">
        <v>119</v>
      </c>
      <c r="C786" s="167" t="s">
        <v>168</v>
      </c>
      <c r="D786" s="164">
        <v>1.66</v>
      </c>
      <c r="E786" s="167" t="s">
        <v>170</v>
      </c>
    </row>
    <row r="787" spans="1:5" ht="16.5" thickBot="1" x14ac:dyDescent="0.3">
      <c r="A787" s="166">
        <v>45607</v>
      </c>
      <c r="B787" s="171" t="s">
        <v>119</v>
      </c>
      <c r="C787" s="167" t="s">
        <v>164</v>
      </c>
      <c r="D787" s="168">
        <v>1.71</v>
      </c>
      <c r="E787" s="167" t="s">
        <v>170</v>
      </c>
    </row>
    <row r="788" spans="1:5" ht="16.5" thickBot="1" x14ac:dyDescent="0.3">
      <c r="A788" s="166">
        <v>45607</v>
      </c>
      <c r="B788" s="171" t="s">
        <v>119</v>
      </c>
      <c r="C788" s="167" t="s">
        <v>167</v>
      </c>
      <c r="D788" s="164">
        <v>1.5</v>
      </c>
      <c r="E788" s="167" t="s">
        <v>170</v>
      </c>
    </row>
    <row r="789" spans="1:5" ht="16.5" thickBot="1" x14ac:dyDescent="0.3">
      <c r="A789" s="166">
        <v>45608</v>
      </c>
      <c r="B789" s="171" t="s">
        <v>119</v>
      </c>
      <c r="C789" s="167" t="s">
        <v>163</v>
      </c>
      <c r="D789" s="164">
        <v>1.53</v>
      </c>
      <c r="E789" s="167" t="s">
        <v>170</v>
      </c>
    </row>
    <row r="790" spans="1:5" ht="16.5" thickBot="1" x14ac:dyDescent="0.3">
      <c r="A790" s="166">
        <v>45608</v>
      </c>
      <c r="B790" s="171" t="s">
        <v>119</v>
      </c>
      <c r="C790" s="167" t="s">
        <v>164</v>
      </c>
      <c r="D790" s="164">
        <v>1.77</v>
      </c>
      <c r="E790" s="167" t="s">
        <v>170</v>
      </c>
    </row>
    <row r="791" spans="1:5" ht="16.5" thickBot="1" x14ac:dyDescent="0.3">
      <c r="A791" s="166">
        <v>45608</v>
      </c>
      <c r="B791" s="171" t="s">
        <v>119</v>
      </c>
      <c r="C791" s="167" t="s">
        <v>164</v>
      </c>
      <c r="D791" s="164">
        <v>1.6</v>
      </c>
      <c r="E791" s="167" t="s">
        <v>170</v>
      </c>
    </row>
    <row r="792" spans="1:5" ht="16.5" thickBot="1" x14ac:dyDescent="0.3">
      <c r="A792" s="166">
        <v>45608</v>
      </c>
      <c r="B792" s="171" t="s">
        <v>119</v>
      </c>
      <c r="C792" s="167" t="s">
        <v>164</v>
      </c>
      <c r="D792" s="164">
        <v>1.67</v>
      </c>
      <c r="E792" s="167" t="s">
        <v>170</v>
      </c>
    </row>
    <row r="793" spans="1:5" ht="16.5" thickBot="1" x14ac:dyDescent="0.3">
      <c r="A793" s="166">
        <v>45608</v>
      </c>
      <c r="B793" s="171" t="s">
        <v>119</v>
      </c>
      <c r="C793" s="167" t="s">
        <v>163</v>
      </c>
      <c r="D793" s="168">
        <v>1.53</v>
      </c>
      <c r="E793" s="167" t="s">
        <v>170</v>
      </c>
    </row>
    <row r="794" spans="1:5" ht="16.5" thickBot="1" x14ac:dyDescent="0.3">
      <c r="A794" s="166">
        <v>45608</v>
      </c>
      <c r="B794" s="171" t="s">
        <v>119</v>
      </c>
      <c r="C794" s="167" t="s">
        <v>163</v>
      </c>
      <c r="D794" s="164">
        <v>1.68</v>
      </c>
      <c r="E794" s="167" t="s">
        <v>170</v>
      </c>
    </row>
    <row r="795" spans="1:5" ht="16.5" thickBot="1" x14ac:dyDescent="0.3">
      <c r="A795" s="166">
        <v>45608</v>
      </c>
      <c r="B795" s="171" t="s">
        <v>119</v>
      </c>
      <c r="C795" s="167" t="s">
        <v>163</v>
      </c>
      <c r="D795" s="164">
        <v>1.7</v>
      </c>
      <c r="E795" s="167" t="s">
        <v>170</v>
      </c>
    </row>
    <row r="796" spans="1:5" ht="16.5" thickBot="1" x14ac:dyDescent="0.3">
      <c r="A796" s="166">
        <v>45608</v>
      </c>
      <c r="B796" s="171" t="s">
        <v>119</v>
      </c>
      <c r="C796" s="167" t="s">
        <v>163</v>
      </c>
      <c r="D796" s="164">
        <v>1.53</v>
      </c>
      <c r="E796" s="167" t="s">
        <v>170</v>
      </c>
    </row>
    <row r="797" spans="1:5" ht="16.5" thickBot="1" x14ac:dyDescent="0.3">
      <c r="A797" s="166">
        <v>45608</v>
      </c>
      <c r="B797" s="171" t="s">
        <v>119</v>
      </c>
      <c r="C797" s="167" t="s">
        <v>168</v>
      </c>
      <c r="D797" s="164">
        <v>1.66</v>
      </c>
      <c r="E797" s="167" t="s">
        <v>170</v>
      </c>
    </row>
    <row r="798" spans="1:5" ht="16.5" thickBot="1" x14ac:dyDescent="0.3">
      <c r="A798" s="166">
        <v>45608</v>
      </c>
      <c r="B798" s="171" t="s">
        <v>119</v>
      </c>
      <c r="C798" s="167" t="s">
        <v>163</v>
      </c>
      <c r="D798" s="164">
        <v>1.68</v>
      </c>
      <c r="E798" s="167" t="s">
        <v>170</v>
      </c>
    </row>
    <row r="799" spans="1:5" ht="16.5" thickBot="1" x14ac:dyDescent="0.3">
      <c r="A799" s="166">
        <v>45608</v>
      </c>
      <c r="B799" s="171" t="s">
        <v>119</v>
      </c>
      <c r="C799" s="167" t="s">
        <v>167</v>
      </c>
      <c r="D799" s="164">
        <v>1.88</v>
      </c>
      <c r="E799" s="167" t="s">
        <v>171</v>
      </c>
    </row>
    <row r="800" spans="1:5" ht="16.5" thickBot="1" x14ac:dyDescent="0.3">
      <c r="A800" s="166">
        <v>45608</v>
      </c>
      <c r="B800" s="171" t="s">
        <v>119</v>
      </c>
      <c r="C800" s="167" t="s">
        <v>164</v>
      </c>
      <c r="D800" s="164">
        <v>1.56</v>
      </c>
      <c r="E800" s="167" t="s">
        <v>170</v>
      </c>
    </row>
    <row r="801" spans="1:5" ht="16.5" thickBot="1" x14ac:dyDescent="0.3">
      <c r="A801" s="166">
        <v>45608</v>
      </c>
      <c r="B801" s="171" t="s">
        <v>119</v>
      </c>
      <c r="C801" s="167" t="s">
        <v>164</v>
      </c>
      <c r="D801" s="164">
        <v>1.71</v>
      </c>
      <c r="E801" s="167" t="s">
        <v>170</v>
      </c>
    </row>
    <row r="802" spans="1:5" ht="16.5" thickBot="1" x14ac:dyDescent="0.3">
      <c r="A802" s="166">
        <v>45608</v>
      </c>
      <c r="B802" s="171" t="s">
        <v>119</v>
      </c>
      <c r="C802" s="167" t="s">
        <v>164</v>
      </c>
      <c r="D802" s="164">
        <v>1.61</v>
      </c>
      <c r="E802" s="167" t="s">
        <v>170</v>
      </c>
    </row>
    <row r="803" spans="1:5" ht="16.5" thickBot="1" x14ac:dyDescent="0.3">
      <c r="A803" s="166">
        <v>45608</v>
      </c>
      <c r="B803" s="171" t="s">
        <v>119</v>
      </c>
      <c r="C803" s="167" t="s">
        <v>163</v>
      </c>
      <c r="D803" s="164">
        <v>1.7</v>
      </c>
      <c r="E803" s="167" t="s">
        <v>170</v>
      </c>
    </row>
    <row r="804" spans="1:5" ht="16.5" thickBot="1" x14ac:dyDescent="0.3">
      <c r="A804" s="166">
        <v>45608</v>
      </c>
      <c r="B804" s="171" t="s">
        <v>119</v>
      </c>
      <c r="C804" s="167" t="s">
        <v>164</v>
      </c>
      <c r="D804" s="168">
        <v>1.53</v>
      </c>
      <c r="E804" s="167" t="s">
        <v>170</v>
      </c>
    </row>
    <row r="805" spans="1:5" ht="16.5" thickBot="1" x14ac:dyDescent="0.3">
      <c r="A805" s="166">
        <v>45608</v>
      </c>
      <c r="B805" s="171" t="s">
        <v>119</v>
      </c>
      <c r="C805" s="167" t="s">
        <v>164</v>
      </c>
      <c r="D805" s="164">
        <v>1.59</v>
      </c>
      <c r="E805" s="167" t="s">
        <v>170</v>
      </c>
    </row>
    <row r="806" spans="1:5" ht="16.5" thickBot="1" x14ac:dyDescent="0.3">
      <c r="A806" s="166">
        <v>45608</v>
      </c>
      <c r="B806" s="171" t="s">
        <v>119</v>
      </c>
      <c r="C806" s="167" t="s">
        <v>164</v>
      </c>
      <c r="D806" s="168">
        <v>1.71</v>
      </c>
      <c r="E806" s="167" t="s">
        <v>170</v>
      </c>
    </row>
    <row r="807" spans="1:5" ht="16.5" thickBot="1" x14ac:dyDescent="0.3">
      <c r="A807" s="166">
        <v>45608</v>
      </c>
      <c r="B807" s="171" t="s">
        <v>119</v>
      </c>
      <c r="C807" s="167" t="s">
        <v>164</v>
      </c>
      <c r="D807" s="164">
        <v>1.62</v>
      </c>
      <c r="E807" s="167" t="s">
        <v>170</v>
      </c>
    </row>
    <row r="808" spans="1:5" ht="16.5" thickBot="1" x14ac:dyDescent="0.3">
      <c r="A808" s="166">
        <v>45608</v>
      </c>
      <c r="B808" s="171" t="s">
        <v>119</v>
      </c>
      <c r="C808" s="167" t="s">
        <v>164</v>
      </c>
      <c r="D808" s="164">
        <v>1.53</v>
      </c>
      <c r="E808" s="167" t="s">
        <v>170</v>
      </c>
    </row>
    <row r="809" spans="1:5" ht="16.5" thickBot="1" x14ac:dyDescent="0.3">
      <c r="A809" s="166">
        <v>45608</v>
      </c>
      <c r="B809" s="171" t="s">
        <v>119</v>
      </c>
      <c r="C809" s="167" t="s">
        <v>164</v>
      </c>
      <c r="D809" s="168">
        <v>1.6</v>
      </c>
      <c r="E809" s="167" t="s">
        <v>170</v>
      </c>
    </row>
    <row r="810" spans="1:5" ht="16.5" thickBot="1" x14ac:dyDescent="0.3">
      <c r="A810" s="166">
        <v>45608</v>
      </c>
      <c r="B810" s="171" t="s">
        <v>119</v>
      </c>
      <c r="C810" s="167" t="s">
        <v>164</v>
      </c>
      <c r="D810" s="164">
        <v>1.71</v>
      </c>
      <c r="E810" s="167" t="s">
        <v>170</v>
      </c>
    </row>
    <row r="811" spans="1:5" ht="16.5" thickBot="1" x14ac:dyDescent="0.3">
      <c r="A811" s="166">
        <v>45608</v>
      </c>
      <c r="B811" s="171" t="s">
        <v>119</v>
      </c>
      <c r="C811" s="167" t="s">
        <v>164</v>
      </c>
      <c r="D811" s="168">
        <v>1.6</v>
      </c>
      <c r="E811" s="167" t="s">
        <v>170</v>
      </c>
    </row>
    <row r="812" spans="1:5" ht="16.5" thickBot="1" x14ac:dyDescent="0.3">
      <c r="A812" s="166">
        <v>45608</v>
      </c>
      <c r="B812" s="171" t="s">
        <v>119</v>
      </c>
      <c r="C812" s="167" t="s">
        <v>167</v>
      </c>
      <c r="D812" s="164">
        <v>1.5</v>
      </c>
      <c r="E812" s="167" t="s">
        <v>170</v>
      </c>
    </row>
    <row r="813" spans="1:5" ht="16.5" thickBot="1" x14ac:dyDescent="0.3">
      <c r="A813" s="166">
        <v>45609</v>
      </c>
      <c r="B813" s="171" t="s">
        <v>119</v>
      </c>
      <c r="C813" s="167" t="s">
        <v>163</v>
      </c>
      <c r="D813" s="164">
        <v>1.7</v>
      </c>
      <c r="E813" s="167" t="s">
        <v>170</v>
      </c>
    </row>
    <row r="814" spans="1:5" ht="16.5" thickBot="1" x14ac:dyDescent="0.3">
      <c r="A814" s="166">
        <v>45609</v>
      </c>
      <c r="B814" s="171" t="s">
        <v>119</v>
      </c>
      <c r="C814" s="167" t="s">
        <v>163</v>
      </c>
      <c r="D814" s="164">
        <v>1.53</v>
      </c>
      <c r="E814" s="167" t="s">
        <v>170</v>
      </c>
    </row>
    <row r="815" spans="1:5" ht="16.5" thickBot="1" x14ac:dyDescent="0.3">
      <c r="A815" s="166">
        <v>45609</v>
      </c>
      <c r="B815" s="171" t="s">
        <v>119</v>
      </c>
      <c r="C815" s="167" t="s">
        <v>163</v>
      </c>
      <c r="D815" s="168">
        <v>1.53</v>
      </c>
      <c r="E815" s="167" t="s">
        <v>170</v>
      </c>
    </row>
    <row r="816" spans="1:5" ht="16.5" thickBot="1" x14ac:dyDescent="0.3">
      <c r="A816" s="166">
        <v>45609</v>
      </c>
      <c r="B816" s="171" t="s">
        <v>119</v>
      </c>
      <c r="C816" s="167" t="s">
        <v>164</v>
      </c>
      <c r="D816" s="164">
        <v>1.67</v>
      </c>
      <c r="E816" s="167" t="s">
        <v>170</v>
      </c>
    </row>
    <row r="817" spans="1:5" ht="16.5" thickBot="1" x14ac:dyDescent="0.3">
      <c r="A817" s="166">
        <v>45609</v>
      </c>
      <c r="B817" s="171" t="s">
        <v>119</v>
      </c>
      <c r="C817" s="167" t="s">
        <v>164</v>
      </c>
      <c r="D817" s="164">
        <v>1.6</v>
      </c>
      <c r="E817" s="167" t="s">
        <v>170</v>
      </c>
    </row>
    <row r="818" spans="1:5" ht="16.5" thickBot="1" x14ac:dyDescent="0.3">
      <c r="A818" s="166">
        <v>45609</v>
      </c>
      <c r="B818" s="171" t="s">
        <v>119</v>
      </c>
      <c r="C818" s="167" t="s">
        <v>163</v>
      </c>
      <c r="D818" s="164">
        <v>1.68</v>
      </c>
      <c r="E818" s="167" t="s">
        <v>170</v>
      </c>
    </row>
    <row r="819" spans="1:5" ht="16.5" thickBot="1" x14ac:dyDescent="0.3">
      <c r="A819" s="166">
        <v>45609</v>
      </c>
      <c r="B819" s="171" t="s">
        <v>119</v>
      </c>
      <c r="C819" s="167" t="s">
        <v>167</v>
      </c>
      <c r="D819" s="168">
        <v>1.88</v>
      </c>
      <c r="E819" s="167" t="s">
        <v>170</v>
      </c>
    </row>
    <row r="820" spans="1:5" ht="16.5" thickBot="1" x14ac:dyDescent="0.3">
      <c r="A820" s="166">
        <v>45609</v>
      </c>
      <c r="B820" s="171" t="s">
        <v>119</v>
      </c>
      <c r="C820" s="167" t="s">
        <v>163</v>
      </c>
      <c r="D820" s="164">
        <v>1.7</v>
      </c>
      <c r="E820" s="167" t="s">
        <v>170</v>
      </c>
    </row>
    <row r="821" spans="1:5" ht="16.5" thickBot="1" x14ac:dyDescent="0.3">
      <c r="A821" s="166">
        <v>45609</v>
      </c>
      <c r="B821" s="171" t="s">
        <v>119</v>
      </c>
      <c r="C821" s="167" t="s">
        <v>163</v>
      </c>
      <c r="D821" s="164">
        <v>1.53</v>
      </c>
      <c r="E821" s="167" t="s">
        <v>170</v>
      </c>
    </row>
    <row r="822" spans="1:5" ht="16.5" thickBot="1" x14ac:dyDescent="0.3">
      <c r="A822" s="166">
        <v>45609</v>
      </c>
      <c r="B822" s="171" t="s">
        <v>119</v>
      </c>
      <c r="C822" s="167" t="s">
        <v>168</v>
      </c>
      <c r="D822" s="164">
        <v>1.66</v>
      </c>
      <c r="E822" s="167" t="s">
        <v>170</v>
      </c>
    </row>
    <row r="823" spans="1:5" ht="16.5" thickBot="1" x14ac:dyDescent="0.3">
      <c r="A823" s="166">
        <v>45609</v>
      </c>
      <c r="B823" s="171" t="s">
        <v>119</v>
      </c>
      <c r="C823" s="167" t="s">
        <v>164</v>
      </c>
      <c r="D823" s="168">
        <v>1.71</v>
      </c>
      <c r="E823" s="167" t="s">
        <v>170</v>
      </c>
    </row>
    <row r="824" spans="1:5" ht="16.5" thickBot="1" x14ac:dyDescent="0.3">
      <c r="A824" s="166">
        <v>45609</v>
      </c>
      <c r="B824" s="171" t="s">
        <v>119</v>
      </c>
      <c r="C824" s="167" t="s">
        <v>164</v>
      </c>
      <c r="D824" s="164">
        <v>1.62</v>
      </c>
      <c r="E824" s="167" t="s">
        <v>170</v>
      </c>
    </row>
    <row r="825" spans="1:5" ht="16.5" thickBot="1" x14ac:dyDescent="0.3">
      <c r="A825" s="166">
        <v>45609</v>
      </c>
      <c r="B825" s="171" t="s">
        <v>119</v>
      </c>
      <c r="C825" s="167" t="s">
        <v>165</v>
      </c>
      <c r="D825" s="164">
        <v>1.54</v>
      </c>
      <c r="E825" s="167" t="s">
        <v>170</v>
      </c>
    </row>
    <row r="826" spans="1:5" ht="16.5" thickBot="1" x14ac:dyDescent="0.3">
      <c r="A826" s="166">
        <v>45609</v>
      </c>
      <c r="B826" s="171" t="s">
        <v>119</v>
      </c>
      <c r="C826" s="167" t="s">
        <v>164</v>
      </c>
      <c r="D826" s="164">
        <v>1.71</v>
      </c>
      <c r="E826" s="167" t="s">
        <v>170</v>
      </c>
    </row>
    <row r="827" spans="1:5" ht="16.5" thickBot="1" x14ac:dyDescent="0.3">
      <c r="A827" s="166">
        <v>45609</v>
      </c>
      <c r="B827" s="171" t="s">
        <v>119</v>
      </c>
      <c r="C827" s="167" t="s">
        <v>164</v>
      </c>
      <c r="D827" s="168">
        <v>1.6</v>
      </c>
      <c r="E827" s="167" t="s">
        <v>170</v>
      </c>
    </row>
    <row r="828" spans="1:5" ht="16.5" thickBot="1" x14ac:dyDescent="0.3">
      <c r="A828" s="166">
        <v>45609</v>
      </c>
      <c r="B828" s="171" t="s">
        <v>119</v>
      </c>
      <c r="C828" s="167" t="s">
        <v>164</v>
      </c>
      <c r="D828" s="164">
        <v>1.53</v>
      </c>
      <c r="E828" s="167" t="s">
        <v>170</v>
      </c>
    </row>
    <row r="829" spans="1:5" ht="16.5" thickBot="1" x14ac:dyDescent="0.3">
      <c r="A829" s="166">
        <v>45609</v>
      </c>
      <c r="B829" s="171" t="s">
        <v>119</v>
      </c>
      <c r="C829" s="167" t="s">
        <v>164</v>
      </c>
      <c r="D829" s="168">
        <v>1.53</v>
      </c>
      <c r="E829" s="167" t="s">
        <v>170</v>
      </c>
    </row>
    <row r="830" spans="1:5" ht="16.5" thickBot="1" x14ac:dyDescent="0.3">
      <c r="A830" s="166">
        <v>45609</v>
      </c>
      <c r="B830" s="171" t="s">
        <v>119</v>
      </c>
      <c r="C830" s="167" t="s">
        <v>164</v>
      </c>
      <c r="D830" s="164">
        <v>1.59</v>
      </c>
      <c r="E830" s="167" t="s">
        <v>170</v>
      </c>
    </row>
    <row r="831" spans="1:5" ht="16.5" thickBot="1" x14ac:dyDescent="0.3">
      <c r="A831" s="166">
        <v>45609</v>
      </c>
      <c r="B831" s="171" t="s">
        <v>119</v>
      </c>
      <c r="C831" s="167" t="s">
        <v>163</v>
      </c>
      <c r="D831" s="164">
        <v>1.68</v>
      </c>
      <c r="E831" s="167" t="s">
        <v>170</v>
      </c>
    </row>
    <row r="832" spans="1:5" ht="16.5" thickBot="1" x14ac:dyDescent="0.3">
      <c r="A832" s="166">
        <v>45609</v>
      </c>
      <c r="B832" s="171" t="s">
        <v>119</v>
      </c>
      <c r="C832" s="167" t="s">
        <v>164</v>
      </c>
      <c r="D832" s="164">
        <v>1.56</v>
      </c>
      <c r="E832" s="167" t="s">
        <v>170</v>
      </c>
    </row>
    <row r="833" spans="1:5" ht="16.5" thickBot="1" x14ac:dyDescent="0.3">
      <c r="A833" s="166">
        <v>45609</v>
      </c>
      <c r="B833" s="171" t="s">
        <v>119</v>
      </c>
      <c r="C833" s="167" t="s">
        <v>163</v>
      </c>
      <c r="D833" s="164">
        <v>1.7</v>
      </c>
      <c r="E833" s="167" t="s">
        <v>170</v>
      </c>
    </row>
    <row r="834" spans="1:5" ht="16.5" thickBot="1" x14ac:dyDescent="0.3">
      <c r="A834" s="166">
        <v>45609</v>
      </c>
      <c r="B834" s="171" t="s">
        <v>119</v>
      </c>
      <c r="C834" s="167" t="s">
        <v>163</v>
      </c>
      <c r="D834" s="164">
        <v>1.68</v>
      </c>
      <c r="E834" s="167" t="s">
        <v>170</v>
      </c>
    </row>
    <row r="835" spans="1:5" ht="16.5" thickBot="1" x14ac:dyDescent="0.3">
      <c r="A835" s="166">
        <v>45609</v>
      </c>
      <c r="B835" s="171" t="s">
        <v>119</v>
      </c>
      <c r="C835" s="167" t="s">
        <v>164</v>
      </c>
      <c r="D835" s="164">
        <v>1.71</v>
      </c>
      <c r="E835" s="167" t="s">
        <v>170</v>
      </c>
    </row>
    <row r="836" spans="1:5" ht="16.5" thickBot="1" x14ac:dyDescent="0.3">
      <c r="A836" s="166">
        <v>45609</v>
      </c>
      <c r="B836" s="171" t="s">
        <v>119</v>
      </c>
      <c r="C836" s="167" t="s">
        <v>164</v>
      </c>
      <c r="D836" s="168">
        <v>1.71</v>
      </c>
      <c r="E836" s="167" t="s">
        <v>170</v>
      </c>
    </row>
    <row r="837" spans="1:5" ht="16.5" thickBot="1" x14ac:dyDescent="0.3">
      <c r="A837" s="166">
        <v>45609</v>
      </c>
      <c r="B837" s="171" t="s">
        <v>119</v>
      </c>
      <c r="C837" s="167" t="s">
        <v>167</v>
      </c>
      <c r="D837" s="164">
        <v>1.5</v>
      </c>
      <c r="E837" s="167" t="s">
        <v>170</v>
      </c>
    </row>
    <row r="838" spans="1:5" ht="16.5" thickBot="1" x14ac:dyDescent="0.3">
      <c r="A838" s="166">
        <v>45610</v>
      </c>
      <c r="B838" s="171" t="s">
        <v>119</v>
      </c>
      <c r="C838" s="167" t="s">
        <v>163</v>
      </c>
      <c r="D838" s="164">
        <v>1.53</v>
      </c>
      <c r="E838" s="167" t="s">
        <v>170</v>
      </c>
    </row>
    <row r="839" spans="1:5" ht="16.5" thickBot="1" x14ac:dyDescent="0.3">
      <c r="A839" s="166">
        <v>45610</v>
      </c>
      <c r="B839" s="171" t="s">
        <v>119</v>
      </c>
      <c r="C839" s="167" t="s">
        <v>164</v>
      </c>
      <c r="D839" s="164">
        <v>1.67</v>
      </c>
      <c r="E839" s="167" t="s">
        <v>170</v>
      </c>
    </row>
    <row r="840" spans="1:5" ht="16.5" thickBot="1" x14ac:dyDescent="0.3">
      <c r="A840" s="166">
        <v>45610</v>
      </c>
      <c r="B840" s="171" t="s">
        <v>119</v>
      </c>
      <c r="C840" s="167" t="s">
        <v>163</v>
      </c>
      <c r="D840" s="168">
        <v>1.53</v>
      </c>
      <c r="E840" s="167" t="s">
        <v>170</v>
      </c>
    </row>
    <row r="841" spans="1:5" ht="16.5" thickBot="1" x14ac:dyDescent="0.3">
      <c r="A841" s="166">
        <v>45610</v>
      </c>
      <c r="B841" s="171" t="s">
        <v>119</v>
      </c>
      <c r="C841" s="167" t="s">
        <v>164</v>
      </c>
      <c r="D841" s="164">
        <v>1.6</v>
      </c>
      <c r="E841" s="167" t="s">
        <v>170</v>
      </c>
    </row>
    <row r="842" spans="1:5" ht="16.5" thickBot="1" x14ac:dyDescent="0.3">
      <c r="A842" s="166">
        <v>45610</v>
      </c>
      <c r="B842" s="171" t="s">
        <v>119</v>
      </c>
      <c r="C842" s="167" t="s">
        <v>167</v>
      </c>
      <c r="D842" s="168">
        <v>1.88</v>
      </c>
      <c r="E842" s="167" t="s">
        <v>170</v>
      </c>
    </row>
    <row r="843" spans="1:5" ht="16.5" thickBot="1" x14ac:dyDescent="0.3">
      <c r="A843" s="166">
        <v>45610</v>
      </c>
      <c r="B843" s="171" t="s">
        <v>119</v>
      </c>
      <c r="C843" s="167" t="s">
        <v>163</v>
      </c>
      <c r="D843" s="164">
        <v>1.68</v>
      </c>
      <c r="E843" s="167" t="s">
        <v>170</v>
      </c>
    </row>
    <row r="844" spans="1:5" ht="16.5" thickBot="1" x14ac:dyDescent="0.3">
      <c r="A844" s="166">
        <v>45610</v>
      </c>
      <c r="B844" s="171" t="s">
        <v>119</v>
      </c>
      <c r="C844" s="167" t="s">
        <v>163</v>
      </c>
      <c r="D844" s="164">
        <v>1.7</v>
      </c>
      <c r="E844" s="167" t="s">
        <v>170</v>
      </c>
    </row>
    <row r="845" spans="1:5" ht="16.5" thickBot="1" x14ac:dyDescent="0.3">
      <c r="A845" s="166">
        <v>45610</v>
      </c>
      <c r="B845" s="171" t="s">
        <v>119</v>
      </c>
      <c r="C845" s="167" t="s">
        <v>163</v>
      </c>
      <c r="D845" s="164">
        <v>1.53</v>
      </c>
      <c r="E845" s="167" t="s">
        <v>170</v>
      </c>
    </row>
    <row r="846" spans="1:5" ht="16.5" thickBot="1" x14ac:dyDescent="0.3">
      <c r="A846" s="166">
        <v>45610</v>
      </c>
      <c r="B846" s="171" t="s">
        <v>119</v>
      </c>
      <c r="C846" s="167" t="s">
        <v>163</v>
      </c>
      <c r="D846" s="164">
        <v>1.62</v>
      </c>
      <c r="E846" s="167" t="s">
        <v>170</v>
      </c>
    </row>
    <row r="847" spans="1:5" ht="16.5" thickBot="1" x14ac:dyDescent="0.3">
      <c r="A847" s="166">
        <v>45610</v>
      </c>
      <c r="B847" s="171" t="s">
        <v>119</v>
      </c>
      <c r="C847" s="167" t="s">
        <v>168</v>
      </c>
      <c r="D847" s="164">
        <v>1.66</v>
      </c>
      <c r="E847" s="167" t="s">
        <v>170</v>
      </c>
    </row>
    <row r="848" spans="1:5" ht="16.5" thickBot="1" x14ac:dyDescent="0.3">
      <c r="A848" s="166">
        <v>45610</v>
      </c>
      <c r="B848" s="171" t="s">
        <v>119</v>
      </c>
      <c r="C848" s="167" t="s">
        <v>164</v>
      </c>
      <c r="D848" s="168">
        <v>1.71</v>
      </c>
      <c r="E848" s="167" t="s">
        <v>170</v>
      </c>
    </row>
    <row r="849" spans="1:5" ht="16.5" thickBot="1" x14ac:dyDescent="0.3">
      <c r="A849" s="166">
        <v>45610</v>
      </c>
      <c r="B849" s="171" t="s">
        <v>119</v>
      </c>
      <c r="C849" s="167" t="s">
        <v>165</v>
      </c>
      <c r="D849" s="164">
        <v>1.54</v>
      </c>
      <c r="E849" s="167" t="s">
        <v>170</v>
      </c>
    </row>
    <row r="850" spans="1:5" ht="16.5" thickBot="1" x14ac:dyDescent="0.3">
      <c r="A850" s="166">
        <v>45610</v>
      </c>
      <c r="B850" s="171" t="s">
        <v>119</v>
      </c>
      <c r="C850" s="167" t="s">
        <v>164</v>
      </c>
      <c r="D850" s="164">
        <v>1.62</v>
      </c>
      <c r="E850" s="167" t="s">
        <v>170</v>
      </c>
    </row>
    <row r="851" spans="1:5" ht="16.5" thickBot="1" x14ac:dyDescent="0.3">
      <c r="A851" s="166">
        <v>45610</v>
      </c>
      <c r="B851" s="171" t="s">
        <v>119</v>
      </c>
      <c r="C851" s="167" t="s">
        <v>164</v>
      </c>
      <c r="D851" s="164">
        <v>1.53</v>
      </c>
      <c r="E851" s="167" t="s">
        <v>170</v>
      </c>
    </row>
    <row r="852" spans="1:5" ht="16.5" thickBot="1" x14ac:dyDescent="0.3">
      <c r="A852" s="166">
        <v>45610</v>
      </c>
      <c r="B852" s="171" t="s">
        <v>119</v>
      </c>
      <c r="C852" s="167" t="s">
        <v>164</v>
      </c>
      <c r="D852" s="168">
        <v>1.6</v>
      </c>
      <c r="E852" s="167" t="s">
        <v>170</v>
      </c>
    </row>
    <row r="853" spans="1:5" ht="16.5" thickBot="1" x14ac:dyDescent="0.3">
      <c r="A853" s="166">
        <v>45610</v>
      </c>
      <c r="B853" s="171" t="s">
        <v>119</v>
      </c>
      <c r="C853" s="167" t="s">
        <v>164</v>
      </c>
      <c r="D853" s="164">
        <v>1.71</v>
      </c>
      <c r="E853" s="167" t="s">
        <v>170</v>
      </c>
    </row>
    <row r="854" spans="1:5" ht="16.5" thickBot="1" x14ac:dyDescent="0.3">
      <c r="A854" s="166">
        <v>45610</v>
      </c>
      <c r="B854" s="171" t="s">
        <v>119</v>
      </c>
      <c r="C854" s="167" t="s">
        <v>163</v>
      </c>
      <c r="D854" s="164">
        <v>1.68</v>
      </c>
      <c r="E854" s="167" t="s">
        <v>170</v>
      </c>
    </row>
    <row r="855" spans="1:5" ht="16.5" thickBot="1" x14ac:dyDescent="0.3">
      <c r="A855" s="166">
        <v>45610</v>
      </c>
      <c r="B855" s="171" t="s">
        <v>119</v>
      </c>
      <c r="C855" s="167" t="s">
        <v>167</v>
      </c>
      <c r="D855" s="164">
        <v>1.88</v>
      </c>
      <c r="E855" s="167" t="s">
        <v>171</v>
      </c>
    </row>
    <row r="856" spans="1:5" ht="16.5" thickBot="1" x14ac:dyDescent="0.3">
      <c r="A856" s="166">
        <v>45610</v>
      </c>
      <c r="B856" s="171" t="s">
        <v>119</v>
      </c>
      <c r="C856" s="167" t="s">
        <v>164</v>
      </c>
      <c r="D856" s="164">
        <v>1.56</v>
      </c>
      <c r="E856" s="167" t="s">
        <v>170</v>
      </c>
    </row>
    <row r="857" spans="1:5" ht="16.5" thickBot="1" x14ac:dyDescent="0.3">
      <c r="A857" s="166">
        <v>45610</v>
      </c>
      <c r="B857" s="171" t="s">
        <v>119</v>
      </c>
      <c r="C857" s="167" t="s">
        <v>164</v>
      </c>
      <c r="D857" s="164">
        <v>1.71</v>
      </c>
      <c r="E857" s="167" t="s">
        <v>170</v>
      </c>
    </row>
    <row r="858" spans="1:5" ht="16.5" thickBot="1" x14ac:dyDescent="0.3">
      <c r="A858" s="166">
        <v>45610</v>
      </c>
      <c r="B858" s="171" t="s">
        <v>119</v>
      </c>
      <c r="C858" s="167" t="s">
        <v>163</v>
      </c>
      <c r="D858" s="164">
        <v>1.68</v>
      </c>
      <c r="E858" s="167" t="s">
        <v>170</v>
      </c>
    </row>
    <row r="859" spans="1:5" ht="16.5" thickBot="1" x14ac:dyDescent="0.3">
      <c r="A859" s="166">
        <v>45610</v>
      </c>
      <c r="B859" s="171" t="s">
        <v>119</v>
      </c>
      <c r="C859" s="167" t="s">
        <v>163</v>
      </c>
      <c r="D859" s="164">
        <v>1.7</v>
      </c>
      <c r="E859" s="167" t="s">
        <v>170</v>
      </c>
    </row>
    <row r="860" spans="1:5" ht="16.5" thickBot="1" x14ac:dyDescent="0.3">
      <c r="A860" s="166">
        <v>45610</v>
      </c>
      <c r="B860" s="171" t="s">
        <v>119</v>
      </c>
      <c r="C860" s="167" t="s">
        <v>164</v>
      </c>
      <c r="D860" s="168">
        <v>1.53</v>
      </c>
      <c r="E860" s="167" t="s">
        <v>170</v>
      </c>
    </row>
    <row r="861" spans="1:5" ht="16.5" thickBot="1" x14ac:dyDescent="0.3">
      <c r="A861" s="166">
        <v>45610</v>
      </c>
      <c r="B861" s="171" t="s">
        <v>119</v>
      </c>
      <c r="C861" s="167" t="s">
        <v>164</v>
      </c>
      <c r="D861" s="164">
        <v>1.59</v>
      </c>
      <c r="E861" s="167" t="s">
        <v>170</v>
      </c>
    </row>
    <row r="862" spans="1:5" ht="16.5" thickBot="1" x14ac:dyDescent="0.3">
      <c r="A862" s="166">
        <v>45610</v>
      </c>
      <c r="B862" s="171" t="s">
        <v>119</v>
      </c>
      <c r="C862" s="167" t="s">
        <v>164</v>
      </c>
      <c r="D862" s="168">
        <v>1.6</v>
      </c>
      <c r="E862" s="167" t="s">
        <v>170</v>
      </c>
    </row>
    <row r="863" spans="1:5" ht="16.5" thickBot="1" x14ac:dyDescent="0.3">
      <c r="A863" s="166">
        <v>45610</v>
      </c>
      <c r="B863" s="171" t="s">
        <v>119</v>
      </c>
      <c r="C863" s="167" t="s">
        <v>167</v>
      </c>
      <c r="D863" s="164">
        <v>1.5</v>
      </c>
      <c r="E863" s="167" t="s">
        <v>170</v>
      </c>
    </row>
    <row r="864" spans="1:5" ht="16.5" thickBot="1" x14ac:dyDescent="0.3">
      <c r="A864" s="166">
        <v>45611</v>
      </c>
      <c r="B864" s="171" t="s">
        <v>119</v>
      </c>
      <c r="C864" s="167" t="s">
        <v>163</v>
      </c>
      <c r="D864" s="164">
        <v>1.7</v>
      </c>
      <c r="E864" s="167" t="s">
        <v>170</v>
      </c>
    </row>
    <row r="865" spans="1:5" ht="16.5" thickBot="1" x14ac:dyDescent="0.3">
      <c r="A865" s="166">
        <v>45611</v>
      </c>
      <c r="B865" s="171" t="s">
        <v>119</v>
      </c>
      <c r="C865" s="167" t="s">
        <v>164</v>
      </c>
      <c r="D865" s="168">
        <v>1.59</v>
      </c>
      <c r="E865" s="167" t="s">
        <v>170</v>
      </c>
    </row>
    <row r="866" spans="1:5" ht="16.5" thickBot="1" x14ac:dyDescent="0.3">
      <c r="A866" s="166">
        <v>45611</v>
      </c>
      <c r="B866" s="171" t="s">
        <v>119</v>
      </c>
      <c r="C866" s="167" t="s">
        <v>163</v>
      </c>
      <c r="D866" s="164">
        <v>1.53</v>
      </c>
      <c r="E866" s="167" t="s">
        <v>170</v>
      </c>
    </row>
    <row r="867" spans="1:5" ht="16.5" thickBot="1" x14ac:dyDescent="0.3">
      <c r="A867" s="166">
        <v>45611</v>
      </c>
      <c r="B867" s="171" t="s">
        <v>119</v>
      </c>
      <c r="C867" s="167" t="s">
        <v>163</v>
      </c>
      <c r="D867" s="168">
        <v>1.53</v>
      </c>
      <c r="E867" s="167" t="s">
        <v>170</v>
      </c>
    </row>
    <row r="868" spans="1:5" ht="16.5" thickBot="1" x14ac:dyDescent="0.3">
      <c r="A868" s="166">
        <v>45611</v>
      </c>
      <c r="B868" s="171" t="s">
        <v>119</v>
      </c>
      <c r="C868" s="167" t="s">
        <v>164</v>
      </c>
      <c r="D868" s="164">
        <v>1.67</v>
      </c>
      <c r="E868" s="167" t="s">
        <v>170</v>
      </c>
    </row>
    <row r="869" spans="1:5" ht="16.5" thickBot="1" x14ac:dyDescent="0.3">
      <c r="A869" s="166">
        <v>45611</v>
      </c>
      <c r="B869" s="171" t="s">
        <v>119</v>
      </c>
      <c r="C869" s="167" t="s">
        <v>164</v>
      </c>
      <c r="D869" s="164">
        <v>1.6</v>
      </c>
      <c r="E869" s="167" t="s">
        <v>170</v>
      </c>
    </row>
    <row r="870" spans="1:5" ht="16.5" thickBot="1" x14ac:dyDescent="0.3">
      <c r="A870" s="166">
        <v>45611</v>
      </c>
      <c r="B870" s="171" t="s">
        <v>119</v>
      </c>
      <c r="C870" s="167" t="s">
        <v>167</v>
      </c>
      <c r="D870" s="168">
        <v>1.88</v>
      </c>
      <c r="E870" s="167" t="s">
        <v>171</v>
      </c>
    </row>
    <row r="871" spans="1:5" ht="16.5" thickBot="1" x14ac:dyDescent="0.3">
      <c r="A871" s="166">
        <v>45611</v>
      </c>
      <c r="B871" s="171" t="s">
        <v>119</v>
      </c>
      <c r="C871" s="167" t="s">
        <v>163</v>
      </c>
      <c r="D871" s="164">
        <v>1.68</v>
      </c>
      <c r="E871" s="167" t="s">
        <v>170</v>
      </c>
    </row>
    <row r="872" spans="1:5" ht="16.5" thickBot="1" x14ac:dyDescent="0.3">
      <c r="A872" s="166">
        <v>45611</v>
      </c>
      <c r="B872" s="171" t="s">
        <v>119</v>
      </c>
      <c r="C872" s="167" t="s">
        <v>163</v>
      </c>
      <c r="D872" s="164">
        <v>1.7</v>
      </c>
      <c r="E872" s="167" t="s">
        <v>170</v>
      </c>
    </row>
    <row r="873" spans="1:5" ht="16.5" thickBot="1" x14ac:dyDescent="0.3">
      <c r="A873" s="166">
        <v>45611</v>
      </c>
      <c r="B873" s="171" t="s">
        <v>119</v>
      </c>
      <c r="C873" s="167" t="s">
        <v>163</v>
      </c>
      <c r="D873" s="164">
        <v>1.53</v>
      </c>
      <c r="E873" s="167" t="s">
        <v>170</v>
      </c>
    </row>
    <row r="874" spans="1:5" ht="16.5" thickBot="1" x14ac:dyDescent="0.3">
      <c r="A874" s="166">
        <v>45611</v>
      </c>
      <c r="B874" s="171" t="s">
        <v>119</v>
      </c>
      <c r="C874" s="167" t="s">
        <v>168</v>
      </c>
      <c r="D874" s="164">
        <v>1.66</v>
      </c>
      <c r="E874" s="167" t="s">
        <v>170</v>
      </c>
    </row>
    <row r="875" spans="1:5" ht="16.5" thickBot="1" x14ac:dyDescent="0.3">
      <c r="A875" s="166">
        <v>45611</v>
      </c>
      <c r="B875" s="171" t="s">
        <v>119</v>
      </c>
      <c r="C875" s="167" t="s">
        <v>164</v>
      </c>
      <c r="D875" s="168">
        <v>1.71</v>
      </c>
      <c r="E875" s="167" t="s">
        <v>170</v>
      </c>
    </row>
    <row r="876" spans="1:5" ht="16.5" thickBot="1" x14ac:dyDescent="0.3">
      <c r="A876" s="166">
        <v>45611</v>
      </c>
      <c r="B876" s="171" t="s">
        <v>119</v>
      </c>
      <c r="C876" s="167" t="s">
        <v>164</v>
      </c>
      <c r="D876" s="164">
        <v>1.62</v>
      </c>
      <c r="E876" s="167" t="s">
        <v>170</v>
      </c>
    </row>
    <row r="877" spans="1:5" ht="16.5" thickBot="1" x14ac:dyDescent="0.3">
      <c r="A877" s="166">
        <v>45611</v>
      </c>
      <c r="B877" s="171" t="s">
        <v>119</v>
      </c>
      <c r="C877" s="167" t="s">
        <v>165</v>
      </c>
      <c r="D877" s="164">
        <v>1.54</v>
      </c>
      <c r="E877" s="167" t="s">
        <v>170</v>
      </c>
    </row>
    <row r="878" spans="1:5" ht="16.5" thickBot="1" x14ac:dyDescent="0.3">
      <c r="A878" s="166">
        <v>45611</v>
      </c>
      <c r="B878" s="171" t="s">
        <v>119</v>
      </c>
      <c r="C878" s="167" t="s">
        <v>164</v>
      </c>
      <c r="D878" s="164">
        <v>1.53</v>
      </c>
      <c r="E878" s="167" t="s">
        <v>170</v>
      </c>
    </row>
    <row r="879" spans="1:5" ht="16.5" thickBot="1" x14ac:dyDescent="0.3">
      <c r="A879" s="166">
        <v>45611</v>
      </c>
      <c r="B879" s="171" t="s">
        <v>119</v>
      </c>
      <c r="C879" s="167" t="s">
        <v>164</v>
      </c>
      <c r="D879" s="164">
        <v>1.71</v>
      </c>
      <c r="E879" s="167" t="s">
        <v>170</v>
      </c>
    </row>
    <row r="880" spans="1:5" ht="16.5" thickBot="1" x14ac:dyDescent="0.3">
      <c r="A880" s="166">
        <v>45611</v>
      </c>
      <c r="B880" s="171" t="s">
        <v>119</v>
      </c>
      <c r="C880" s="167" t="s">
        <v>164</v>
      </c>
      <c r="D880" s="168">
        <v>1.6</v>
      </c>
      <c r="E880" s="167" t="s">
        <v>170</v>
      </c>
    </row>
    <row r="881" spans="1:5" ht="16.5" thickBot="1" x14ac:dyDescent="0.3">
      <c r="A881" s="166">
        <v>45611</v>
      </c>
      <c r="B881" s="171" t="s">
        <v>119</v>
      </c>
      <c r="C881" s="167" t="s">
        <v>164</v>
      </c>
      <c r="D881" s="168">
        <v>1.53</v>
      </c>
      <c r="E881" s="167" t="s">
        <v>170</v>
      </c>
    </row>
    <row r="882" spans="1:5" ht="16.5" thickBot="1" x14ac:dyDescent="0.3">
      <c r="A882" s="166">
        <v>45611</v>
      </c>
      <c r="B882" s="171" t="s">
        <v>119</v>
      </c>
      <c r="C882" s="167" t="s">
        <v>164</v>
      </c>
      <c r="D882" s="164">
        <v>1.59</v>
      </c>
      <c r="E882" s="167" t="s">
        <v>170</v>
      </c>
    </row>
    <row r="883" spans="1:5" ht="16.5" thickBot="1" x14ac:dyDescent="0.3">
      <c r="A883" s="166">
        <v>45611</v>
      </c>
      <c r="B883" s="171" t="s">
        <v>119</v>
      </c>
      <c r="C883" s="167" t="s">
        <v>163</v>
      </c>
      <c r="D883" s="164">
        <v>1.68</v>
      </c>
      <c r="E883" s="167" t="s">
        <v>170</v>
      </c>
    </row>
    <row r="884" spans="1:5" ht="16.5" thickBot="1" x14ac:dyDescent="0.3">
      <c r="A884" s="166">
        <v>45611</v>
      </c>
      <c r="B884" s="171" t="s">
        <v>119</v>
      </c>
      <c r="C884" s="167" t="s">
        <v>167</v>
      </c>
      <c r="D884" s="164">
        <v>1.88</v>
      </c>
      <c r="E884" s="167" t="s">
        <v>171</v>
      </c>
    </row>
    <row r="885" spans="1:5" ht="16.5" thickBot="1" x14ac:dyDescent="0.3">
      <c r="A885" s="166">
        <v>45611</v>
      </c>
      <c r="B885" s="171" t="s">
        <v>119</v>
      </c>
      <c r="C885" s="167" t="s">
        <v>164</v>
      </c>
      <c r="D885" s="164">
        <v>1.56</v>
      </c>
      <c r="E885" s="167" t="s">
        <v>170</v>
      </c>
    </row>
    <row r="886" spans="1:5" ht="16.5" thickBot="1" x14ac:dyDescent="0.3">
      <c r="A886" s="166">
        <v>45611</v>
      </c>
      <c r="B886" s="171" t="s">
        <v>119</v>
      </c>
      <c r="C886" s="167" t="s">
        <v>163</v>
      </c>
      <c r="D886" s="164">
        <v>1.7</v>
      </c>
      <c r="E886" s="167" t="s">
        <v>170</v>
      </c>
    </row>
    <row r="887" spans="1:5" ht="16.5" thickBot="1" x14ac:dyDescent="0.3">
      <c r="A887" s="166">
        <v>45611</v>
      </c>
      <c r="B887" s="171" t="s">
        <v>119</v>
      </c>
      <c r="C887" s="167" t="s">
        <v>163</v>
      </c>
      <c r="D887" s="164">
        <v>1.68</v>
      </c>
      <c r="E887" s="167" t="s">
        <v>170</v>
      </c>
    </row>
    <row r="888" spans="1:5" ht="16.5" thickBot="1" x14ac:dyDescent="0.3">
      <c r="A888" s="166">
        <v>45611</v>
      </c>
      <c r="B888" s="171" t="s">
        <v>119</v>
      </c>
      <c r="C888" s="167" t="s">
        <v>164</v>
      </c>
      <c r="D888" s="164">
        <v>1.71</v>
      </c>
      <c r="E888" s="167" t="s">
        <v>170</v>
      </c>
    </row>
    <row r="889" spans="1:5" ht="16.5" thickBot="1" x14ac:dyDescent="0.3">
      <c r="A889" s="166">
        <v>45611</v>
      </c>
      <c r="B889" s="171" t="s">
        <v>119</v>
      </c>
      <c r="C889" s="167" t="s">
        <v>164</v>
      </c>
      <c r="D889" s="164">
        <v>1.56</v>
      </c>
      <c r="E889" s="167" t="s">
        <v>170</v>
      </c>
    </row>
    <row r="890" spans="1:5" ht="16.5" thickBot="1" x14ac:dyDescent="0.3">
      <c r="A890" s="166">
        <v>45611</v>
      </c>
      <c r="B890" s="171" t="s">
        <v>119</v>
      </c>
      <c r="C890" s="167" t="s">
        <v>164</v>
      </c>
      <c r="D890" s="168">
        <v>1.59</v>
      </c>
      <c r="E890" s="167" t="s">
        <v>170</v>
      </c>
    </row>
    <row r="891" spans="1:5" ht="16.5" thickBot="1" x14ac:dyDescent="0.3">
      <c r="A891" s="166">
        <v>45612</v>
      </c>
      <c r="B891" s="171" t="s">
        <v>119</v>
      </c>
      <c r="C891" s="167" t="s">
        <v>163</v>
      </c>
      <c r="D891" s="164">
        <v>1.68</v>
      </c>
      <c r="E891" s="167" t="s">
        <v>170</v>
      </c>
    </row>
    <row r="892" spans="1:5" ht="16.5" thickBot="1" x14ac:dyDescent="0.3">
      <c r="A892" s="166">
        <v>45613</v>
      </c>
      <c r="B892" s="171" t="s">
        <v>119</v>
      </c>
      <c r="C892" s="167" t="s">
        <v>163</v>
      </c>
      <c r="D892" s="164">
        <v>1.7</v>
      </c>
      <c r="E892" s="167" t="s">
        <v>170</v>
      </c>
    </row>
    <row r="893" spans="1:5" ht="16.5" thickBot="1" x14ac:dyDescent="0.3">
      <c r="A893" s="166">
        <v>45613</v>
      </c>
      <c r="B893" s="171" t="s">
        <v>119</v>
      </c>
      <c r="C893" s="167" t="s">
        <v>163</v>
      </c>
      <c r="D893" s="164">
        <v>1.68</v>
      </c>
      <c r="E893" s="167" t="s">
        <v>170</v>
      </c>
    </row>
    <row r="894" spans="1:5" ht="16.5" thickBot="1" x14ac:dyDescent="0.3">
      <c r="A894" s="166">
        <v>45614</v>
      </c>
      <c r="B894" s="171" t="s">
        <v>119</v>
      </c>
      <c r="C894" s="167" t="s">
        <v>164</v>
      </c>
      <c r="D894" s="168">
        <v>1.59</v>
      </c>
      <c r="E894" s="167" t="s">
        <v>170</v>
      </c>
    </row>
    <row r="895" spans="1:5" ht="16.5" thickBot="1" x14ac:dyDescent="0.3">
      <c r="A895" s="166">
        <v>45614</v>
      </c>
      <c r="B895" s="171" t="s">
        <v>119</v>
      </c>
      <c r="C895" s="167" t="s">
        <v>166</v>
      </c>
      <c r="D895" s="164">
        <v>1.55</v>
      </c>
      <c r="E895" s="167" t="s">
        <v>170</v>
      </c>
    </row>
    <row r="896" spans="1:5" ht="16.5" thickBot="1" x14ac:dyDescent="0.3">
      <c r="A896" s="166">
        <v>45614</v>
      </c>
      <c r="B896" s="171" t="s">
        <v>119</v>
      </c>
      <c r="C896" s="167" t="s">
        <v>167</v>
      </c>
      <c r="D896" s="164">
        <v>1.5</v>
      </c>
      <c r="E896" s="167" t="s">
        <v>170</v>
      </c>
    </row>
    <row r="897" spans="1:5" ht="16.5" thickBot="1" x14ac:dyDescent="0.3">
      <c r="A897" s="166">
        <v>45614</v>
      </c>
      <c r="B897" s="171" t="s">
        <v>119</v>
      </c>
      <c r="C897" s="167" t="s">
        <v>163</v>
      </c>
      <c r="D897" s="164">
        <v>1.53</v>
      </c>
      <c r="E897" s="167" t="s">
        <v>170</v>
      </c>
    </row>
    <row r="898" spans="1:5" ht="16.5" thickBot="1" x14ac:dyDescent="0.3">
      <c r="A898" s="166">
        <v>45614</v>
      </c>
      <c r="B898" s="171" t="s">
        <v>119</v>
      </c>
      <c r="C898" s="167" t="s">
        <v>163</v>
      </c>
      <c r="D898" s="164">
        <v>1.7</v>
      </c>
      <c r="E898" s="167" t="s">
        <v>170</v>
      </c>
    </row>
    <row r="899" spans="1:5" ht="16.5" thickBot="1" x14ac:dyDescent="0.3">
      <c r="A899" s="166">
        <v>45614</v>
      </c>
      <c r="B899" s="171" t="s">
        <v>119</v>
      </c>
      <c r="C899" s="167" t="s">
        <v>163</v>
      </c>
      <c r="D899" s="164">
        <v>1.68</v>
      </c>
      <c r="E899" s="167" t="s">
        <v>170</v>
      </c>
    </row>
    <row r="900" spans="1:5" ht="16.5" thickBot="1" x14ac:dyDescent="0.3">
      <c r="A900" s="166">
        <v>45614</v>
      </c>
      <c r="B900" s="171" t="s">
        <v>119</v>
      </c>
      <c r="C900" s="167" t="s">
        <v>164</v>
      </c>
      <c r="D900" s="164">
        <v>1.67</v>
      </c>
      <c r="E900" s="167" t="s">
        <v>170</v>
      </c>
    </row>
    <row r="901" spans="1:5" ht="16.5" thickBot="1" x14ac:dyDescent="0.3">
      <c r="A901" s="166">
        <v>45614</v>
      </c>
      <c r="B901" s="171" t="s">
        <v>119</v>
      </c>
      <c r="C901" s="167" t="s">
        <v>163</v>
      </c>
      <c r="D901" s="164">
        <v>1.53</v>
      </c>
      <c r="E901" s="167" t="s">
        <v>170</v>
      </c>
    </row>
    <row r="902" spans="1:5" ht="16.5" thickBot="1" x14ac:dyDescent="0.3">
      <c r="A902" s="166">
        <v>45614</v>
      </c>
      <c r="B902" s="171" t="s">
        <v>119</v>
      </c>
      <c r="C902" s="167" t="s">
        <v>164</v>
      </c>
      <c r="D902" s="164">
        <v>1.6</v>
      </c>
      <c r="E902" s="167" t="s">
        <v>170</v>
      </c>
    </row>
    <row r="903" spans="1:5" ht="16.5" thickBot="1" x14ac:dyDescent="0.3">
      <c r="A903" s="166">
        <v>45614</v>
      </c>
      <c r="B903" s="171" t="s">
        <v>119</v>
      </c>
      <c r="C903" s="167" t="s">
        <v>163</v>
      </c>
      <c r="D903" s="164">
        <v>1.7</v>
      </c>
      <c r="E903" s="167" t="s">
        <v>170</v>
      </c>
    </row>
    <row r="904" spans="1:5" ht="16.5" thickBot="1" x14ac:dyDescent="0.3">
      <c r="A904" s="166">
        <v>45614</v>
      </c>
      <c r="B904" s="171" t="s">
        <v>119</v>
      </c>
      <c r="C904" s="167" t="s">
        <v>164</v>
      </c>
      <c r="D904" s="164">
        <v>1.62</v>
      </c>
      <c r="E904" s="167" t="s">
        <v>170</v>
      </c>
    </row>
    <row r="905" spans="1:5" ht="16.5" thickBot="1" x14ac:dyDescent="0.3">
      <c r="A905" s="166">
        <v>45614</v>
      </c>
      <c r="B905" s="171" t="s">
        <v>119</v>
      </c>
      <c r="C905" s="167" t="s">
        <v>164</v>
      </c>
      <c r="D905" s="168">
        <v>1.53</v>
      </c>
      <c r="E905" s="167" t="s">
        <v>170</v>
      </c>
    </row>
    <row r="906" spans="1:5" ht="16.5" thickBot="1" x14ac:dyDescent="0.3">
      <c r="A906" s="166">
        <v>45614</v>
      </c>
      <c r="B906" s="171" t="s">
        <v>119</v>
      </c>
      <c r="C906" s="167" t="s">
        <v>164</v>
      </c>
      <c r="D906" s="168">
        <v>1.6</v>
      </c>
      <c r="E906" s="167" t="s">
        <v>170</v>
      </c>
    </row>
    <row r="907" spans="1:5" ht="16.5" thickBot="1" x14ac:dyDescent="0.3">
      <c r="A907" s="166">
        <v>45614</v>
      </c>
      <c r="B907" s="171" t="s">
        <v>119</v>
      </c>
      <c r="C907" s="167" t="s">
        <v>164</v>
      </c>
      <c r="D907" s="164">
        <v>1.71</v>
      </c>
      <c r="E907" s="167" t="s">
        <v>170</v>
      </c>
    </row>
    <row r="908" spans="1:5" ht="16.5" thickBot="1" x14ac:dyDescent="0.3">
      <c r="A908" s="166">
        <v>45614</v>
      </c>
      <c r="B908" s="171" t="s">
        <v>119</v>
      </c>
      <c r="C908" s="167" t="s">
        <v>164</v>
      </c>
      <c r="D908" s="164">
        <v>1.59</v>
      </c>
      <c r="E908" s="167" t="s">
        <v>170</v>
      </c>
    </row>
    <row r="909" spans="1:5" ht="16.5" thickBot="1" x14ac:dyDescent="0.3">
      <c r="A909" s="166">
        <v>45614</v>
      </c>
      <c r="B909" s="171" t="s">
        <v>119</v>
      </c>
      <c r="C909" s="167" t="s">
        <v>164</v>
      </c>
      <c r="D909" s="168">
        <v>1.53</v>
      </c>
      <c r="E909" s="167" t="s">
        <v>170</v>
      </c>
    </row>
    <row r="910" spans="1:5" ht="16.5" thickBot="1" x14ac:dyDescent="0.3">
      <c r="A910" s="166">
        <v>45614</v>
      </c>
      <c r="B910" s="171" t="s">
        <v>119</v>
      </c>
      <c r="C910" s="167" t="s">
        <v>166</v>
      </c>
      <c r="D910" s="164">
        <v>1.55</v>
      </c>
      <c r="E910" s="167" t="s">
        <v>170</v>
      </c>
    </row>
    <row r="911" spans="1:5" ht="16.5" thickBot="1" x14ac:dyDescent="0.3">
      <c r="A911" s="166">
        <v>45614</v>
      </c>
      <c r="B911" s="171" t="s">
        <v>119</v>
      </c>
      <c r="C911" s="167" t="s">
        <v>164</v>
      </c>
      <c r="D911" s="164">
        <v>1.71</v>
      </c>
      <c r="E911" s="167" t="s">
        <v>170</v>
      </c>
    </row>
    <row r="912" spans="1:5" ht="16.5" thickBot="1" x14ac:dyDescent="0.3">
      <c r="A912" s="166">
        <v>45614</v>
      </c>
      <c r="B912" s="171" t="s">
        <v>119</v>
      </c>
      <c r="C912" s="167" t="s">
        <v>163</v>
      </c>
      <c r="D912" s="164">
        <v>1.7</v>
      </c>
      <c r="E912" s="167" t="s">
        <v>170</v>
      </c>
    </row>
    <row r="913" spans="1:5" ht="16.5" thickBot="1" x14ac:dyDescent="0.3">
      <c r="A913" s="166">
        <v>45614</v>
      </c>
      <c r="B913" s="171" t="s">
        <v>119</v>
      </c>
      <c r="C913" s="167" t="s">
        <v>167</v>
      </c>
      <c r="D913" s="164">
        <v>1.88</v>
      </c>
      <c r="E913" s="167" t="s">
        <v>171</v>
      </c>
    </row>
    <row r="914" spans="1:5" ht="16.5" thickBot="1" x14ac:dyDescent="0.3">
      <c r="A914" s="166">
        <v>45614</v>
      </c>
      <c r="B914" s="171" t="s">
        <v>119</v>
      </c>
      <c r="C914" s="167" t="s">
        <v>163</v>
      </c>
      <c r="D914" s="164">
        <v>1.68</v>
      </c>
      <c r="E914" s="167" t="s">
        <v>170</v>
      </c>
    </row>
    <row r="915" spans="1:5" ht="16.5" thickBot="1" x14ac:dyDescent="0.3">
      <c r="A915" s="166">
        <v>45614</v>
      </c>
      <c r="B915" s="171" t="s">
        <v>119</v>
      </c>
      <c r="C915" s="167" t="s">
        <v>168</v>
      </c>
      <c r="D915" s="164">
        <v>1.66</v>
      </c>
      <c r="E915" s="167" t="s">
        <v>170</v>
      </c>
    </row>
    <row r="916" spans="1:5" ht="16.5" thickBot="1" x14ac:dyDescent="0.3">
      <c r="A916" s="166">
        <v>45614</v>
      </c>
      <c r="B916" s="171" t="s">
        <v>119</v>
      </c>
      <c r="C916" s="167" t="s">
        <v>163</v>
      </c>
      <c r="D916" s="164">
        <v>1.7</v>
      </c>
      <c r="E916" s="167" t="s">
        <v>170</v>
      </c>
    </row>
    <row r="917" spans="1:5" ht="16.5" thickBot="1" x14ac:dyDescent="0.3">
      <c r="A917" s="166">
        <v>45615</v>
      </c>
      <c r="B917" s="171" t="s">
        <v>119</v>
      </c>
      <c r="C917" s="167" t="s">
        <v>163</v>
      </c>
      <c r="D917" s="164">
        <v>1.7</v>
      </c>
      <c r="E917" s="167" t="s">
        <v>170</v>
      </c>
    </row>
    <row r="918" spans="1:5" ht="16.5" thickBot="1" x14ac:dyDescent="0.3">
      <c r="A918" s="166">
        <v>45615</v>
      </c>
      <c r="B918" s="171" t="s">
        <v>119</v>
      </c>
      <c r="C918" s="167" t="s">
        <v>163</v>
      </c>
      <c r="D918" s="164">
        <v>1.53</v>
      </c>
      <c r="E918" s="167" t="s">
        <v>170</v>
      </c>
    </row>
    <row r="919" spans="1:5" ht="16.5" thickBot="1" x14ac:dyDescent="0.3">
      <c r="A919" s="166">
        <v>45615</v>
      </c>
      <c r="B919" s="171" t="s">
        <v>119</v>
      </c>
      <c r="C919" s="167" t="s">
        <v>163</v>
      </c>
      <c r="D919" s="164">
        <v>1.68</v>
      </c>
      <c r="E919" s="167" t="s">
        <v>170</v>
      </c>
    </row>
    <row r="920" spans="1:5" ht="16.5" thickBot="1" x14ac:dyDescent="0.3">
      <c r="A920" s="166">
        <v>45615</v>
      </c>
      <c r="B920" s="171" t="s">
        <v>119</v>
      </c>
      <c r="C920" s="167" t="s">
        <v>166</v>
      </c>
      <c r="D920" s="164">
        <v>1.55</v>
      </c>
      <c r="E920" s="167" t="s">
        <v>170</v>
      </c>
    </row>
    <row r="921" spans="1:5" ht="16.5" thickBot="1" x14ac:dyDescent="0.3">
      <c r="A921" s="166">
        <v>45615</v>
      </c>
      <c r="B921" s="171" t="s">
        <v>119</v>
      </c>
      <c r="C921" s="167" t="s">
        <v>164</v>
      </c>
      <c r="D921" s="168">
        <v>1.59</v>
      </c>
      <c r="E921" s="167" t="s">
        <v>170</v>
      </c>
    </row>
    <row r="922" spans="1:5" ht="16.5" thickBot="1" x14ac:dyDescent="0.3">
      <c r="A922" s="166">
        <v>45615</v>
      </c>
      <c r="B922" s="171" t="s">
        <v>119</v>
      </c>
      <c r="C922" s="167" t="s">
        <v>167</v>
      </c>
      <c r="D922" s="164">
        <v>1.5</v>
      </c>
      <c r="E922" s="167" t="s">
        <v>170</v>
      </c>
    </row>
    <row r="923" spans="1:5" ht="16.5" thickBot="1" x14ac:dyDescent="0.3">
      <c r="A923" s="166">
        <v>45615</v>
      </c>
      <c r="B923" s="171" t="s">
        <v>119</v>
      </c>
      <c r="C923" s="167" t="s">
        <v>164</v>
      </c>
      <c r="D923" s="164">
        <v>1.67</v>
      </c>
      <c r="E923" s="167" t="s">
        <v>170</v>
      </c>
    </row>
    <row r="924" spans="1:5" ht="16.5" thickBot="1" x14ac:dyDescent="0.3">
      <c r="A924" s="166">
        <v>45615</v>
      </c>
      <c r="B924" s="171" t="s">
        <v>119</v>
      </c>
      <c r="C924" s="167" t="s">
        <v>163</v>
      </c>
      <c r="D924" s="164">
        <v>1.53</v>
      </c>
      <c r="E924" s="167" t="s">
        <v>170</v>
      </c>
    </row>
    <row r="925" spans="1:5" ht="16.5" thickBot="1" x14ac:dyDescent="0.3">
      <c r="A925" s="166">
        <v>45615</v>
      </c>
      <c r="B925" s="171" t="s">
        <v>119</v>
      </c>
      <c r="C925" s="167" t="s">
        <v>164</v>
      </c>
      <c r="D925" s="164">
        <v>1.6</v>
      </c>
      <c r="E925" s="167" t="s">
        <v>170</v>
      </c>
    </row>
    <row r="926" spans="1:5" ht="16.5" thickBot="1" x14ac:dyDescent="0.3">
      <c r="A926" s="166">
        <v>45615</v>
      </c>
      <c r="B926" s="171" t="s">
        <v>119</v>
      </c>
      <c r="C926" s="167" t="s">
        <v>168</v>
      </c>
      <c r="D926" s="164">
        <v>1.66</v>
      </c>
      <c r="E926" s="167" t="s">
        <v>170</v>
      </c>
    </row>
    <row r="927" spans="1:5" ht="16.5" thickBot="1" x14ac:dyDescent="0.3">
      <c r="A927" s="166">
        <v>45615</v>
      </c>
      <c r="B927" s="171" t="s">
        <v>119</v>
      </c>
      <c r="C927" s="167" t="s">
        <v>163</v>
      </c>
      <c r="D927" s="164">
        <v>1.7</v>
      </c>
      <c r="E927" s="167" t="s">
        <v>170</v>
      </c>
    </row>
    <row r="928" spans="1:5" ht="16.5" thickBot="1" x14ac:dyDescent="0.3">
      <c r="A928" s="166">
        <v>45615</v>
      </c>
      <c r="B928" s="171" t="s">
        <v>119</v>
      </c>
      <c r="C928" s="167" t="s">
        <v>164</v>
      </c>
      <c r="D928" s="164">
        <v>1.62</v>
      </c>
      <c r="E928" s="167" t="s">
        <v>170</v>
      </c>
    </row>
    <row r="929" spans="1:5" ht="16.5" thickBot="1" x14ac:dyDescent="0.3">
      <c r="A929" s="166">
        <v>45615</v>
      </c>
      <c r="B929" s="171" t="s">
        <v>119</v>
      </c>
      <c r="C929" s="167" t="s">
        <v>165</v>
      </c>
      <c r="D929" s="164">
        <v>1.54</v>
      </c>
      <c r="E929" s="167" t="s">
        <v>170</v>
      </c>
    </row>
    <row r="930" spans="1:5" ht="16.5" thickBot="1" x14ac:dyDescent="0.3">
      <c r="A930" s="166">
        <v>45615</v>
      </c>
      <c r="B930" s="171" t="s">
        <v>119</v>
      </c>
      <c r="C930" s="167" t="s">
        <v>164</v>
      </c>
      <c r="D930" s="168">
        <v>1.53</v>
      </c>
      <c r="E930" s="167" t="s">
        <v>170</v>
      </c>
    </row>
    <row r="931" spans="1:5" ht="16.5" thickBot="1" x14ac:dyDescent="0.3">
      <c r="A931" s="166">
        <v>45615</v>
      </c>
      <c r="B931" s="171" t="s">
        <v>119</v>
      </c>
      <c r="C931" s="167" t="s">
        <v>164</v>
      </c>
      <c r="D931" s="164">
        <v>1.71</v>
      </c>
      <c r="E931" s="167" t="s">
        <v>170</v>
      </c>
    </row>
    <row r="932" spans="1:5" ht="16.5" thickBot="1" x14ac:dyDescent="0.3">
      <c r="A932" s="166">
        <v>45615</v>
      </c>
      <c r="B932" s="171" t="s">
        <v>119</v>
      </c>
      <c r="C932" s="167" t="s">
        <v>164</v>
      </c>
      <c r="D932" s="168">
        <v>1.6</v>
      </c>
      <c r="E932" s="167" t="s">
        <v>170</v>
      </c>
    </row>
    <row r="933" spans="1:5" ht="16.5" thickBot="1" x14ac:dyDescent="0.3">
      <c r="A933" s="166">
        <v>45615</v>
      </c>
      <c r="B933" s="171" t="s">
        <v>119</v>
      </c>
      <c r="C933" s="167" t="s">
        <v>164</v>
      </c>
      <c r="D933" s="164">
        <v>1.59</v>
      </c>
      <c r="E933" s="167" t="s">
        <v>170</v>
      </c>
    </row>
    <row r="934" spans="1:5" ht="16.5" thickBot="1" x14ac:dyDescent="0.3">
      <c r="A934" s="166">
        <v>45615</v>
      </c>
      <c r="B934" s="171" t="s">
        <v>119</v>
      </c>
      <c r="C934" s="167" t="s">
        <v>164</v>
      </c>
      <c r="D934" s="168">
        <v>1.53</v>
      </c>
      <c r="E934" s="167" t="s">
        <v>170</v>
      </c>
    </row>
    <row r="935" spans="1:5" ht="16.5" thickBot="1" x14ac:dyDescent="0.3">
      <c r="A935" s="166">
        <v>45615</v>
      </c>
      <c r="B935" s="171" t="s">
        <v>119</v>
      </c>
      <c r="C935" s="167" t="s">
        <v>164</v>
      </c>
      <c r="D935" s="164">
        <v>1.71</v>
      </c>
      <c r="E935" s="167" t="s">
        <v>170</v>
      </c>
    </row>
    <row r="936" spans="1:5" ht="16.5" thickBot="1" x14ac:dyDescent="0.3">
      <c r="A936" s="166">
        <v>45615</v>
      </c>
      <c r="B936" s="171" t="s">
        <v>119</v>
      </c>
      <c r="C936" s="167" t="s">
        <v>163</v>
      </c>
      <c r="D936" s="164">
        <v>1.7</v>
      </c>
      <c r="E936" s="167" t="s">
        <v>170</v>
      </c>
    </row>
    <row r="937" spans="1:5" ht="16.5" thickBot="1" x14ac:dyDescent="0.3">
      <c r="A937" s="166">
        <v>45615</v>
      </c>
      <c r="B937" s="171" t="s">
        <v>119</v>
      </c>
      <c r="C937" s="167" t="s">
        <v>163</v>
      </c>
      <c r="D937" s="164">
        <v>1.68</v>
      </c>
      <c r="E937" s="167" t="s">
        <v>170</v>
      </c>
    </row>
    <row r="938" spans="1:5" ht="16.5" thickBot="1" x14ac:dyDescent="0.3">
      <c r="A938" s="166">
        <v>45615</v>
      </c>
      <c r="B938" s="171" t="s">
        <v>119</v>
      </c>
      <c r="C938" s="167" t="s">
        <v>167</v>
      </c>
      <c r="D938" s="164">
        <v>1.88</v>
      </c>
      <c r="E938" s="167" t="s">
        <v>171</v>
      </c>
    </row>
    <row r="939" spans="1:5" ht="16.5" thickBot="1" x14ac:dyDescent="0.3">
      <c r="A939" s="166">
        <v>45615</v>
      </c>
      <c r="B939" s="171" t="s">
        <v>119</v>
      </c>
      <c r="C939" s="167" t="s">
        <v>164</v>
      </c>
      <c r="D939" s="168">
        <v>1.6</v>
      </c>
      <c r="E939" s="167" t="s">
        <v>170</v>
      </c>
    </row>
    <row r="940" spans="1:5" ht="16.5" thickBot="1" x14ac:dyDescent="0.3">
      <c r="A940" s="166">
        <v>45615</v>
      </c>
      <c r="B940" s="171" t="s">
        <v>119</v>
      </c>
      <c r="C940" s="167" t="s">
        <v>164</v>
      </c>
      <c r="D940" s="168">
        <v>1.59</v>
      </c>
      <c r="E940" s="167" t="s">
        <v>170</v>
      </c>
    </row>
    <row r="941" spans="1:5" ht="16.5" thickBot="1" x14ac:dyDescent="0.3">
      <c r="A941" s="166">
        <v>45615</v>
      </c>
      <c r="B941" s="171" t="s">
        <v>119</v>
      </c>
      <c r="C941" s="167" t="s">
        <v>163</v>
      </c>
      <c r="D941" s="164">
        <v>1.7</v>
      </c>
      <c r="E941" s="167" t="s">
        <v>170</v>
      </c>
    </row>
    <row r="942" spans="1:5" ht="16.5" thickBot="1" x14ac:dyDescent="0.3">
      <c r="A942" s="166">
        <v>45616</v>
      </c>
      <c r="B942" s="171" t="s">
        <v>119</v>
      </c>
      <c r="C942" s="167" t="s">
        <v>163</v>
      </c>
      <c r="D942" s="164">
        <v>1.7</v>
      </c>
      <c r="E942" s="167" t="s">
        <v>170</v>
      </c>
    </row>
    <row r="943" spans="1:5" ht="16.5" thickBot="1" x14ac:dyDescent="0.3">
      <c r="A943" s="166">
        <v>45616</v>
      </c>
      <c r="B943" s="171" t="s">
        <v>119</v>
      </c>
      <c r="C943" s="167" t="s">
        <v>163</v>
      </c>
      <c r="D943" s="164">
        <v>1.53</v>
      </c>
      <c r="E943" s="167" t="s">
        <v>170</v>
      </c>
    </row>
    <row r="944" spans="1:5" ht="16.5" thickBot="1" x14ac:dyDescent="0.3">
      <c r="A944" s="166">
        <v>45616</v>
      </c>
      <c r="B944" s="171" t="s">
        <v>119</v>
      </c>
      <c r="C944" s="167" t="s">
        <v>163</v>
      </c>
      <c r="D944" s="164">
        <v>1.68</v>
      </c>
      <c r="E944" s="167" t="s">
        <v>170</v>
      </c>
    </row>
    <row r="945" spans="1:5" ht="16.5" thickBot="1" x14ac:dyDescent="0.3">
      <c r="A945" s="166">
        <v>45616</v>
      </c>
      <c r="B945" s="171" t="s">
        <v>119</v>
      </c>
      <c r="C945" s="167" t="s">
        <v>164</v>
      </c>
      <c r="D945" s="168">
        <v>1.59</v>
      </c>
      <c r="E945" s="167" t="s">
        <v>170</v>
      </c>
    </row>
    <row r="946" spans="1:5" ht="16.5" thickBot="1" x14ac:dyDescent="0.3">
      <c r="A946" s="166">
        <v>45616</v>
      </c>
      <c r="B946" s="171" t="s">
        <v>119</v>
      </c>
      <c r="C946" s="167" t="s">
        <v>166</v>
      </c>
      <c r="D946" s="164">
        <v>1.55</v>
      </c>
      <c r="E946" s="167" t="s">
        <v>170</v>
      </c>
    </row>
    <row r="947" spans="1:5" ht="16.5" thickBot="1" x14ac:dyDescent="0.3">
      <c r="A947" s="166">
        <v>45616</v>
      </c>
      <c r="B947" s="171" t="s">
        <v>119</v>
      </c>
      <c r="C947" s="167" t="s">
        <v>167</v>
      </c>
      <c r="D947" s="164">
        <v>1.5</v>
      </c>
      <c r="E947" s="167" t="s">
        <v>170</v>
      </c>
    </row>
    <row r="948" spans="1:5" ht="16.5" thickBot="1" x14ac:dyDescent="0.3">
      <c r="A948" s="166">
        <v>45616</v>
      </c>
      <c r="B948" s="171" t="s">
        <v>119</v>
      </c>
      <c r="C948" s="167" t="s">
        <v>164</v>
      </c>
      <c r="D948" s="164">
        <v>1.67</v>
      </c>
      <c r="E948" s="167" t="s">
        <v>170</v>
      </c>
    </row>
    <row r="949" spans="1:5" ht="16.5" thickBot="1" x14ac:dyDescent="0.3">
      <c r="A949" s="166">
        <v>45616</v>
      </c>
      <c r="B949" s="171" t="s">
        <v>119</v>
      </c>
      <c r="C949" s="167" t="s">
        <v>163</v>
      </c>
      <c r="D949" s="164">
        <v>1.53</v>
      </c>
      <c r="E949" s="167" t="s">
        <v>170</v>
      </c>
    </row>
    <row r="950" spans="1:5" ht="16.5" thickBot="1" x14ac:dyDescent="0.3">
      <c r="A950" s="166">
        <v>45616</v>
      </c>
      <c r="B950" s="171" t="s">
        <v>119</v>
      </c>
      <c r="C950" s="167" t="s">
        <v>164</v>
      </c>
      <c r="D950" s="164">
        <v>1.6</v>
      </c>
      <c r="E950" s="167" t="s">
        <v>170</v>
      </c>
    </row>
    <row r="951" spans="1:5" ht="16.5" thickBot="1" x14ac:dyDescent="0.3">
      <c r="A951" s="166">
        <v>45616</v>
      </c>
      <c r="B951" s="171" t="s">
        <v>119</v>
      </c>
      <c r="C951" s="167" t="s">
        <v>168</v>
      </c>
      <c r="D951" s="164">
        <v>1.66</v>
      </c>
      <c r="E951" s="167" t="s">
        <v>170</v>
      </c>
    </row>
    <row r="952" spans="1:5" ht="16.5" thickBot="1" x14ac:dyDescent="0.3">
      <c r="A952" s="166">
        <v>45616</v>
      </c>
      <c r="B952" s="171" t="s">
        <v>119</v>
      </c>
      <c r="C952" s="167" t="s">
        <v>163</v>
      </c>
      <c r="D952" s="164">
        <v>1.7</v>
      </c>
      <c r="E952" s="167" t="s">
        <v>170</v>
      </c>
    </row>
    <row r="953" spans="1:5" ht="16.5" thickBot="1" x14ac:dyDescent="0.3">
      <c r="A953" s="166">
        <v>45616</v>
      </c>
      <c r="B953" s="171" t="s">
        <v>119</v>
      </c>
      <c r="C953" s="167" t="s">
        <v>165</v>
      </c>
      <c r="D953" s="164">
        <v>1.54</v>
      </c>
      <c r="E953" s="167" t="s">
        <v>170</v>
      </c>
    </row>
    <row r="954" spans="1:5" ht="16.5" thickBot="1" x14ac:dyDescent="0.3">
      <c r="A954" s="166">
        <v>45616</v>
      </c>
      <c r="B954" s="171" t="s">
        <v>119</v>
      </c>
      <c r="C954" s="167" t="s">
        <v>164</v>
      </c>
      <c r="D954" s="164">
        <v>1.62</v>
      </c>
      <c r="E954" s="167" t="s">
        <v>170</v>
      </c>
    </row>
    <row r="955" spans="1:5" ht="16.5" thickBot="1" x14ac:dyDescent="0.3">
      <c r="A955" s="166">
        <v>45616</v>
      </c>
      <c r="B955" s="171" t="s">
        <v>119</v>
      </c>
      <c r="C955" s="167" t="s">
        <v>164</v>
      </c>
      <c r="D955" s="168">
        <v>1.53</v>
      </c>
      <c r="E955" s="167" t="s">
        <v>170</v>
      </c>
    </row>
    <row r="956" spans="1:5" ht="16.5" thickBot="1" x14ac:dyDescent="0.3">
      <c r="A956" s="166">
        <v>45616</v>
      </c>
      <c r="B956" s="171" t="s">
        <v>119</v>
      </c>
      <c r="C956" s="167" t="s">
        <v>164</v>
      </c>
      <c r="D956" s="168">
        <v>1.6</v>
      </c>
      <c r="E956" s="167" t="s">
        <v>170</v>
      </c>
    </row>
    <row r="957" spans="1:5" ht="16.5" thickBot="1" x14ac:dyDescent="0.3">
      <c r="A957" s="166">
        <v>45616</v>
      </c>
      <c r="B957" s="171" t="s">
        <v>119</v>
      </c>
      <c r="C957" s="167" t="s">
        <v>164</v>
      </c>
      <c r="D957" s="164">
        <v>1.71</v>
      </c>
      <c r="E957" s="167" t="s">
        <v>170</v>
      </c>
    </row>
    <row r="958" spans="1:5" ht="16.5" thickBot="1" x14ac:dyDescent="0.3">
      <c r="A958" s="166">
        <v>45616</v>
      </c>
      <c r="B958" s="171" t="s">
        <v>119</v>
      </c>
      <c r="C958" s="167" t="s">
        <v>164</v>
      </c>
      <c r="D958" s="164">
        <v>1.59</v>
      </c>
      <c r="E958" s="167" t="s">
        <v>170</v>
      </c>
    </row>
    <row r="959" spans="1:5" ht="16.5" thickBot="1" x14ac:dyDescent="0.3">
      <c r="A959" s="166">
        <v>45616</v>
      </c>
      <c r="B959" s="171" t="s">
        <v>119</v>
      </c>
      <c r="C959" s="167" t="s">
        <v>164</v>
      </c>
      <c r="D959" s="168">
        <v>1.53</v>
      </c>
      <c r="E959" s="167" t="s">
        <v>170</v>
      </c>
    </row>
    <row r="960" spans="1:5" ht="16.5" thickBot="1" x14ac:dyDescent="0.3">
      <c r="A960" s="166">
        <v>45616</v>
      </c>
      <c r="B960" s="171" t="s">
        <v>119</v>
      </c>
      <c r="C960" s="167" t="s">
        <v>164</v>
      </c>
      <c r="D960" s="164">
        <v>1.71</v>
      </c>
      <c r="E960" s="167" t="s">
        <v>170</v>
      </c>
    </row>
    <row r="961" spans="1:5" ht="16.5" thickBot="1" x14ac:dyDescent="0.3">
      <c r="A961" s="166">
        <v>45616</v>
      </c>
      <c r="B961" s="171" t="s">
        <v>119</v>
      </c>
      <c r="C961" s="167" t="s">
        <v>163</v>
      </c>
      <c r="D961" s="164">
        <v>1.7</v>
      </c>
      <c r="E961" s="167" t="s">
        <v>170</v>
      </c>
    </row>
    <row r="962" spans="1:5" ht="16.5" thickBot="1" x14ac:dyDescent="0.3">
      <c r="A962" s="166">
        <v>45616</v>
      </c>
      <c r="B962" s="171" t="s">
        <v>119</v>
      </c>
      <c r="C962" s="167" t="s">
        <v>167</v>
      </c>
      <c r="D962" s="164">
        <v>1.88</v>
      </c>
      <c r="E962" s="167" t="s">
        <v>171</v>
      </c>
    </row>
    <row r="963" spans="1:5" ht="16.5" thickBot="1" x14ac:dyDescent="0.3">
      <c r="A963" s="166">
        <v>45616</v>
      </c>
      <c r="B963" s="171" t="s">
        <v>119</v>
      </c>
      <c r="C963" s="167" t="s">
        <v>163</v>
      </c>
      <c r="D963" s="164">
        <v>1.68</v>
      </c>
      <c r="E963" s="167" t="s">
        <v>170</v>
      </c>
    </row>
    <row r="964" spans="1:5" ht="16.5" thickBot="1" x14ac:dyDescent="0.3">
      <c r="A964" s="166">
        <v>45616</v>
      </c>
      <c r="B964" s="171" t="s">
        <v>119</v>
      </c>
      <c r="C964" s="167" t="s">
        <v>163</v>
      </c>
      <c r="D964" s="164">
        <v>1.7</v>
      </c>
      <c r="E964" s="167" t="s">
        <v>170</v>
      </c>
    </row>
    <row r="965" spans="1:5" ht="16.5" thickBot="1" x14ac:dyDescent="0.3">
      <c r="A965" s="166">
        <v>45616</v>
      </c>
      <c r="B965" s="171" t="s">
        <v>119</v>
      </c>
      <c r="C965" s="167" t="s">
        <v>164</v>
      </c>
      <c r="D965" s="168">
        <v>1.59</v>
      </c>
      <c r="E965" s="167" t="s">
        <v>170</v>
      </c>
    </row>
    <row r="966" spans="1:5" ht="16.5" thickBot="1" x14ac:dyDescent="0.3">
      <c r="A966" s="166">
        <v>45616</v>
      </c>
      <c r="B966" s="171" t="s">
        <v>119</v>
      </c>
      <c r="C966" s="167" t="s">
        <v>163</v>
      </c>
      <c r="D966" s="164">
        <v>1.7</v>
      </c>
      <c r="E966" s="167" t="s">
        <v>170</v>
      </c>
    </row>
    <row r="967" spans="1:5" ht="16.5" thickBot="1" x14ac:dyDescent="0.3">
      <c r="A967" s="166">
        <v>45617</v>
      </c>
      <c r="B967" s="171" t="s">
        <v>119</v>
      </c>
      <c r="C967" s="167" t="s">
        <v>163</v>
      </c>
      <c r="D967" s="164">
        <v>1.53</v>
      </c>
      <c r="E967" s="167" t="s">
        <v>170</v>
      </c>
    </row>
    <row r="968" spans="1:5" ht="16.5" thickBot="1" x14ac:dyDescent="0.3">
      <c r="A968" s="166">
        <v>45617</v>
      </c>
      <c r="B968" s="171" t="s">
        <v>119</v>
      </c>
      <c r="C968" s="167" t="s">
        <v>166</v>
      </c>
      <c r="D968" s="164">
        <v>1.66</v>
      </c>
      <c r="E968" s="167" t="s">
        <v>171</v>
      </c>
    </row>
    <row r="969" spans="1:5" ht="16.5" thickBot="1" x14ac:dyDescent="0.3">
      <c r="A969" s="166">
        <v>45617</v>
      </c>
      <c r="B969" s="171" t="s">
        <v>119</v>
      </c>
      <c r="C969" s="167" t="s">
        <v>163</v>
      </c>
      <c r="D969" s="164">
        <v>1.68</v>
      </c>
      <c r="E969" s="167" t="s">
        <v>170</v>
      </c>
    </row>
    <row r="970" spans="1:5" ht="16.5" thickBot="1" x14ac:dyDescent="0.3">
      <c r="A970" s="166">
        <v>45617</v>
      </c>
      <c r="B970" s="171" t="s">
        <v>119</v>
      </c>
      <c r="C970" s="167" t="s">
        <v>164</v>
      </c>
      <c r="D970" s="168">
        <v>1.59</v>
      </c>
      <c r="E970" s="167" t="s">
        <v>170</v>
      </c>
    </row>
    <row r="971" spans="1:5" ht="16.5" thickBot="1" x14ac:dyDescent="0.3">
      <c r="A971" s="166">
        <v>45617</v>
      </c>
      <c r="B971" s="171" t="s">
        <v>119</v>
      </c>
      <c r="C971" s="167" t="s">
        <v>166</v>
      </c>
      <c r="D971" s="164">
        <v>1.55</v>
      </c>
      <c r="E971" s="167" t="s">
        <v>170</v>
      </c>
    </row>
    <row r="972" spans="1:5" ht="16.5" thickBot="1" x14ac:dyDescent="0.3">
      <c r="A972" s="166">
        <v>45617</v>
      </c>
      <c r="B972" s="171" t="s">
        <v>119</v>
      </c>
      <c r="C972" s="167" t="s">
        <v>167</v>
      </c>
      <c r="D972" s="164">
        <v>1.5</v>
      </c>
      <c r="E972" s="167" t="s">
        <v>170</v>
      </c>
    </row>
    <row r="973" spans="1:5" ht="16.5" thickBot="1" x14ac:dyDescent="0.3">
      <c r="A973" s="166">
        <v>45617</v>
      </c>
      <c r="B973" s="171" t="s">
        <v>119</v>
      </c>
      <c r="C973" s="167" t="s">
        <v>163</v>
      </c>
      <c r="D973" s="164">
        <v>1.53</v>
      </c>
      <c r="E973" s="167" t="s">
        <v>170</v>
      </c>
    </row>
    <row r="974" spans="1:5" ht="16.5" thickBot="1" x14ac:dyDescent="0.3">
      <c r="A974" s="166">
        <v>45617</v>
      </c>
      <c r="B974" s="171" t="s">
        <v>119</v>
      </c>
      <c r="C974" s="167" t="s">
        <v>164</v>
      </c>
      <c r="D974" s="164">
        <v>1.67</v>
      </c>
      <c r="E974" s="167" t="s">
        <v>170</v>
      </c>
    </row>
    <row r="975" spans="1:5" ht="16.5" thickBot="1" x14ac:dyDescent="0.3">
      <c r="A975" s="166">
        <v>45617</v>
      </c>
      <c r="B975" s="171" t="s">
        <v>119</v>
      </c>
      <c r="C975" s="167" t="s">
        <v>163</v>
      </c>
      <c r="D975" s="164">
        <v>1.53</v>
      </c>
      <c r="E975" s="167" t="s">
        <v>170</v>
      </c>
    </row>
    <row r="976" spans="1:5" ht="16.5" thickBot="1" x14ac:dyDescent="0.3">
      <c r="A976" s="166">
        <v>45617</v>
      </c>
      <c r="B976" s="171" t="s">
        <v>119</v>
      </c>
      <c r="C976" s="167" t="s">
        <v>164</v>
      </c>
      <c r="D976" s="164">
        <v>1.6</v>
      </c>
      <c r="E976" s="167" t="s">
        <v>170</v>
      </c>
    </row>
    <row r="977" spans="1:5" ht="16.5" thickBot="1" x14ac:dyDescent="0.3">
      <c r="A977" s="166">
        <v>45617</v>
      </c>
      <c r="B977" s="171" t="s">
        <v>119</v>
      </c>
      <c r="C977" s="167" t="s">
        <v>168</v>
      </c>
      <c r="D977" s="164">
        <v>1.66</v>
      </c>
      <c r="E977" s="167" t="s">
        <v>170</v>
      </c>
    </row>
    <row r="978" spans="1:5" ht="16.5" thickBot="1" x14ac:dyDescent="0.3">
      <c r="A978" s="166">
        <v>45617</v>
      </c>
      <c r="B978" s="171" t="s">
        <v>119</v>
      </c>
      <c r="C978" s="167" t="s">
        <v>163</v>
      </c>
      <c r="D978" s="164">
        <v>1.7</v>
      </c>
      <c r="E978" s="167" t="s">
        <v>170</v>
      </c>
    </row>
    <row r="979" spans="1:5" ht="16.5" thickBot="1" x14ac:dyDescent="0.3">
      <c r="A979" s="166">
        <v>45617</v>
      </c>
      <c r="B979" s="171" t="s">
        <v>119</v>
      </c>
      <c r="C979" s="167" t="s">
        <v>164</v>
      </c>
      <c r="D979" s="164">
        <v>1.62</v>
      </c>
      <c r="E979" s="167" t="s">
        <v>170</v>
      </c>
    </row>
    <row r="980" spans="1:5" ht="16.5" thickBot="1" x14ac:dyDescent="0.3">
      <c r="A980" s="166">
        <v>45617</v>
      </c>
      <c r="B980" s="171" t="s">
        <v>119</v>
      </c>
      <c r="C980" s="167" t="s">
        <v>165</v>
      </c>
      <c r="D980" s="164">
        <v>1.54</v>
      </c>
      <c r="E980" s="167" t="s">
        <v>170</v>
      </c>
    </row>
    <row r="981" spans="1:5" ht="16.5" thickBot="1" x14ac:dyDescent="0.3">
      <c r="A981" s="166">
        <v>45617</v>
      </c>
      <c r="B981" s="171" t="s">
        <v>119</v>
      </c>
      <c r="C981" s="167" t="s">
        <v>164</v>
      </c>
      <c r="D981" s="168">
        <v>1.53</v>
      </c>
      <c r="E981" s="167" t="s">
        <v>170</v>
      </c>
    </row>
    <row r="982" spans="1:5" ht="16.5" thickBot="1" x14ac:dyDescent="0.3">
      <c r="A982" s="166">
        <v>45617</v>
      </c>
      <c r="B982" s="171" t="s">
        <v>119</v>
      </c>
      <c r="C982" s="167" t="s">
        <v>164</v>
      </c>
      <c r="D982" s="164">
        <v>1.71</v>
      </c>
      <c r="E982" s="167" t="s">
        <v>170</v>
      </c>
    </row>
    <row r="983" spans="1:5" ht="16.5" thickBot="1" x14ac:dyDescent="0.3">
      <c r="A983" s="166">
        <v>45617</v>
      </c>
      <c r="B983" s="171" t="s">
        <v>119</v>
      </c>
      <c r="C983" s="167" t="s">
        <v>164</v>
      </c>
      <c r="D983" s="168">
        <v>1.6</v>
      </c>
      <c r="E983" s="167" t="s">
        <v>170</v>
      </c>
    </row>
    <row r="984" spans="1:5" ht="16.5" thickBot="1" x14ac:dyDescent="0.3">
      <c r="A984" s="166">
        <v>45617</v>
      </c>
      <c r="B984" s="171" t="s">
        <v>119</v>
      </c>
      <c r="C984" s="167" t="s">
        <v>164</v>
      </c>
      <c r="D984" s="164">
        <v>1.59</v>
      </c>
      <c r="E984" s="167" t="s">
        <v>170</v>
      </c>
    </row>
    <row r="985" spans="1:5" ht="16.5" thickBot="1" x14ac:dyDescent="0.3">
      <c r="A985" s="166">
        <v>45617</v>
      </c>
      <c r="B985" s="171" t="s">
        <v>119</v>
      </c>
      <c r="C985" s="167" t="s">
        <v>164</v>
      </c>
      <c r="D985" s="168">
        <v>1.53</v>
      </c>
      <c r="E985" s="167" t="s">
        <v>170</v>
      </c>
    </row>
    <row r="986" spans="1:5" ht="16.5" thickBot="1" x14ac:dyDescent="0.3">
      <c r="A986" s="166">
        <v>45617</v>
      </c>
      <c r="B986" s="171" t="s">
        <v>119</v>
      </c>
      <c r="C986" s="167" t="s">
        <v>166</v>
      </c>
      <c r="D986" s="164">
        <v>1.55</v>
      </c>
      <c r="E986" s="167" t="s">
        <v>170</v>
      </c>
    </row>
    <row r="987" spans="1:5" ht="16.5" thickBot="1" x14ac:dyDescent="0.3">
      <c r="A987" s="166">
        <v>45617</v>
      </c>
      <c r="B987" s="171" t="s">
        <v>119</v>
      </c>
      <c r="C987" s="167" t="s">
        <v>164</v>
      </c>
      <c r="D987" s="164">
        <v>1.71</v>
      </c>
      <c r="E987" s="167" t="s">
        <v>170</v>
      </c>
    </row>
    <row r="988" spans="1:5" ht="16.5" thickBot="1" x14ac:dyDescent="0.3">
      <c r="A988" s="166">
        <v>45617</v>
      </c>
      <c r="B988" s="171" t="s">
        <v>119</v>
      </c>
      <c r="C988" s="167" t="s">
        <v>163</v>
      </c>
      <c r="D988" s="164">
        <v>1.62</v>
      </c>
      <c r="E988" s="167" t="s">
        <v>170</v>
      </c>
    </row>
    <row r="989" spans="1:5" ht="16.5" thickBot="1" x14ac:dyDescent="0.3">
      <c r="A989" s="166">
        <v>45617</v>
      </c>
      <c r="B989" s="171" t="s">
        <v>119</v>
      </c>
      <c r="C989" s="167" t="s">
        <v>163</v>
      </c>
      <c r="D989" s="164">
        <v>1.7</v>
      </c>
      <c r="E989" s="167" t="s">
        <v>170</v>
      </c>
    </row>
    <row r="990" spans="1:5" ht="16.5" thickBot="1" x14ac:dyDescent="0.3">
      <c r="A990" s="166">
        <v>45617</v>
      </c>
      <c r="B990" s="171" t="s">
        <v>119</v>
      </c>
      <c r="C990" s="167" t="s">
        <v>163</v>
      </c>
      <c r="D990" s="164">
        <v>1.68</v>
      </c>
      <c r="E990" s="167" t="s">
        <v>170</v>
      </c>
    </row>
    <row r="991" spans="1:5" ht="16.5" thickBot="1" x14ac:dyDescent="0.3">
      <c r="A991" s="166">
        <v>45617</v>
      </c>
      <c r="B991" s="171" t="s">
        <v>119</v>
      </c>
      <c r="C991" s="167" t="s">
        <v>167</v>
      </c>
      <c r="D991" s="164">
        <v>1.88</v>
      </c>
      <c r="E991" s="167" t="s">
        <v>171</v>
      </c>
    </row>
    <row r="992" spans="1:5" ht="16.5" thickBot="1" x14ac:dyDescent="0.3">
      <c r="A992" s="166">
        <v>45617</v>
      </c>
      <c r="B992" s="171" t="s">
        <v>119</v>
      </c>
      <c r="C992" s="167" t="s">
        <v>164</v>
      </c>
      <c r="D992" s="168">
        <v>1.53</v>
      </c>
      <c r="E992" s="167" t="s">
        <v>170</v>
      </c>
    </row>
    <row r="993" spans="1:5" ht="16.5" thickBot="1" x14ac:dyDescent="0.3">
      <c r="A993" s="166">
        <v>45617</v>
      </c>
      <c r="B993" s="171" t="s">
        <v>119</v>
      </c>
      <c r="C993" s="167" t="s">
        <v>164</v>
      </c>
      <c r="D993" s="168">
        <v>1.6</v>
      </c>
      <c r="E993" s="167" t="s">
        <v>170</v>
      </c>
    </row>
    <row r="994" spans="1:5" ht="16.5" thickBot="1" x14ac:dyDescent="0.3">
      <c r="A994" s="166">
        <v>45617</v>
      </c>
      <c r="B994" s="171" t="s">
        <v>119</v>
      </c>
      <c r="C994" s="167" t="s">
        <v>164</v>
      </c>
      <c r="D994" s="168">
        <v>1.59</v>
      </c>
      <c r="E994" s="167" t="s">
        <v>170</v>
      </c>
    </row>
    <row r="995" spans="1:5" ht="16.5" thickBot="1" x14ac:dyDescent="0.3">
      <c r="A995" s="166">
        <v>45617</v>
      </c>
      <c r="B995" s="171" t="s">
        <v>119</v>
      </c>
      <c r="C995" s="167" t="s">
        <v>163</v>
      </c>
      <c r="D995" s="164">
        <v>1.7</v>
      </c>
      <c r="E995" s="167" t="s">
        <v>170</v>
      </c>
    </row>
    <row r="996" spans="1:5" ht="16.5" thickBot="1" x14ac:dyDescent="0.3">
      <c r="A996" s="166">
        <v>45618</v>
      </c>
      <c r="B996" s="171" t="s">
        <v>119</v>
      </c>
      <c r="C996" s="167" t="s">
        <v>163</v>
      </c>
      <c r="D996" s="164">
        <v>1.53</v>
      </c>
      <c r="E996" s="167" t="s">
        <v>170</v>
      </c>
    </row>
    <row r="997" spans="1:5" ht="16.5" thickBot="1" x14ac:dyDescent="0.3">
      <c r="A997" s="166">
        <v>45618</v>
      </c>
      <c r="B997" s="171" t="s">
        <v>119</v>
      </c>
      <c r="C997" s="167" t="s">
        <v>163</v>
      </c>
      <c r="D997" s="164">
        <v>1.68</v>
      </c>
      <c r="E997" s="167" t="s">
        <v>170</v>
      </c>
    </row>
    <row r="998" spans="1:5" ht="16.5" thickBot="1" x14ac:dyDescent="0.3">
      <c r="A998" s="166">
        <v>45618</v>
      </c>
      <c r="B998" s="171" t="s">
        <v>119</v>
      </c>
      <c r="C998" s="167" t="s">
        <v>166</v>
      </c>
      <c r="D998" s="164">
        <v>1.66</v>
      </c>
      <c r="E998" s="167" t="s">
        <v>171</v>
      </c>
    </row>
    <row r="999" spans="1:5" ht="16.5" thickBot="1" x14ac:dyDescent="0.3">
      <c r="A999" s="166">
        <v>45618</v>
      </c>
      <c r="B999" s="171" t="s">
        <v>119</v>
      </c>
      <c r="C999" s="167" t="s">
        <v>164</v>
      </c>
      <c r="D999" s="168">
        <v>1.59</v>
      </c>
      <c r="E999" s="167" t="s">
        <v>170</v>
      </c>
    </row>
    <row r="1000" spans="1:5" ht="16.5" thickBot="1" x14ac:dyDescent="0.3">
      <c r="A1000" s="166">
        <v>45618</v>
      </c>
      <c r="B1000" s="171" t="s">
        <v>119</v>
      </c>
      <c r="C1000" s="167" t="s">
        <v>166</v>
      </c>
      <c r="D1000" s="164">
        <v>1.55</v>
      </c>
      <c r="E1000" s="167" t="s">
        <v>170</v>
      </c>
    </row>
    <row r="1001" spans="1:5" ht="16.5" thickBot="1" x14ac:dyDescent="0.3">
      <c r="A1001" s="166">
        <v>45618</v>
      </c>
      <c r="B1001" s="171" t="s">
        <v>119</v>
      </c>
      <c r="C1001" s="167" t="s">
        <v>163</v>
      </c>
      <c r="D1001" s="164">
        <v>1.53</v>
      </c>
      <c r="E1001" s="167" t="s">
        <v>170</v>
      </c>
    </row>
    <row r="1002" spans="1:5" ht="16.5" thickBot="1" x14ac:dyDescent="0.3">
      <c r="A1002" s="166">
        <v>45618</v>
      </c>
      <c r="B1002" s="171" t="s">
        <v>119</v>
      </c>
      <c r="C1002" s="167" t="s">
        <v>164</v>
      </c>
      <c r="D1002" s="164">
        <v>1.67</v>
      </c>
      <c r="E1002" s="167" t="s">
        <v>170</v>
      </c>
    </row>
    <row r="1003" spans="1:5" ht="16.5" thickBot="1" x14ac:dyDescent="0.3">
      <c r="A1003" s="166">
        <v>45618</v>
      </c>
      <c r="B1003" s="171" t="s">
        <v>119</v>
      </c>
      <c r="C1003" s="167" t="s">
        <v>163</v>
      </c>
      <c r="D1003" s="164">
        <v>1.53</v>
      </c>
      <c r="E1003" s="167" t="s">
        <v>170</v>
      </c>
    </row>
    <row r="1004" spans="1:5" ht="16.5" thickBot="1" x14ac:dyDescent="0.3">
      <c r="A1004" s="166">
        <v>45618</v>
      </c>
      <c r="B1004" s="171" t="s">
        <v>119</v>
      </c>
      <c r="C1004" s="167" t="s">
        <v>164</v>
      </c>
      <c r="D1004" s="164">
        <v>1.6</v>
      </c>
      <c r="E1004" s="167" t="s">
        <v>170</v>
      </c>
    </row>
    <row r="1005" spans="1:5" ht="16.5" thickBot="1" x14ac:dyDescent="0.3">
      <c r="A1005" s="166">
        <v>45618</v>
      </c>
      <c r="B1005" s="171" t="s">
        <v>119</v>
      </c>
      <c r="C1005" s="167" t="s">
        <v>163</v>
      </c>
      <c r="D1005" s="164">
        <v>1.7</v>
      </c>
      <c r="E1005" s="167" t="s">
        <v>170</v>
      </c>
    </row>
    <row r="1006" spans="1:5" ht="16.5" thickBot="1" x14ac:dyDescent="0.3">
      <c r="A1006" s="166">
        <v>45618</v>
      </c>
      <c r="B1006" s="171" t="s">
        <v>119</v>
      </c>
      <c r="C1006" s="167" t="s">
        <v>165</v>
      </c>
      <c r="D1006" s="164">
        <v>1.54</v>
      </c>
      <c r="E1006" s="167" t="s">
        <v>170</v>
      </c>
    </row>
    <row r="1007" spans="1:5" ht="16.5" thickBot="1" x14ac:dyDescent="0.3">
      <c r="A1007" s="166">
        <v>45618</v>
      </c>
      <c r="B1007" s="171" t="s">
        <v>119</v>
      </c>
      <c r="C1007" s="167" t="s">
        <v>164</v>
      </c>
      <c r="D1007" s="164">
        <v>1.62</v>
      </c>
      <c r="E1007" s="167" t="s">
        <v>170</v>
      </c>
    </row>
    <row r="1008" spans="1:5" ht="16.5" thickBot="1" x14ac:dyDescent="0.3">
      <c r="A1008" s="166">
        <v>45618</v>
      </c>
      <c r="B1008" s="171" t="s">
        <v>119</v>
      </c>
      <c r="C1008" s="167" t="s">
        <v>164</v>
      </c>
      <c r="D1008" s="168">
        <v>1.53</v>
      </c>
      <c r="E1008" s="167" t="s">
        <v>170</v>
      </c>
    </row>
    <row r="1009" spans="1:5" ht="16.5" thickBot="1" x14ac:dyDescent="0.3">
      <c r="A1009" s="166">
        <v>45618</v>
      </c>
      <c r="B1009" s="171" t="s">
        <v>119</v>
      </c>
      <c r="C1009" s="167" t="s">
        <v>164</v>
      </c>
      <c r="D1009" s="168">
        <v>1.6</v>
      </c>
      <c r="E1009" s="167" t="s">
        <v>170</v>
      </c>
    </row>
    <row r="1010" spans="1:5" ht="16.5" thickBot="1" x14ac:dyDescent="0.3">
      <c r="A1010" s="166">
        <v>45618</v>
      </c>
      <c r="B1010" s="171" t="s">
        <v>119</v>
      </c>
      <c r="C1010" s="167" t="s">
        <v>164</v>
      </c>
      <c r="D1010" s="164">
        <v>1.71</v>
      </c>
      <c r="E1010" s="167" t="s">
        <v>170</v>
      </c>
    </row>
    <row r="1011" spans="1:5" ht="16.5" thickBot="1" x14ac:dyDescent="0.3">
      <c r="A1011" s="166">
        <v>45618</v>
      </c>
      <c r="B1011" s="171" t="s">
        <v>119</v>
      </c>
      <c r="C1011" s="167" t="s">
        <v>164</v>
      </c>
      <c r="D1011" s="164">
        <v>1.59</v>
      </c>
      <c r="E1011" s="167" t="s">
        <v>170</v>
      </c>
    </row>
    <row r="1012" spans="1:5" ht="16.5" thickBot="1" x14ac:dyDescent="0.3">
      <c r="A1012" s="166">
        <v>45618</v>
      </c>
      <c r="B1012" s="171" t="s">
        <v>119</v>
      </c>
      <c r="C1012" s="167" t="s">
        <v>164</v>
      </c>
      <c r="D1012" s="168">
        <v>1.53</v>
      </c>
      <c r="E1012" s="167" t="s">
        <v>170</v>
      </c>
    </row>
    <row r="1013" spans="1:5" ht="16.5" thickBot="1" x14ac:dyDescent="0.3">
      <c r="A1013" s="166">
        <v>45618</v>
      </c>
      <c r="B1013" s="171" t="s">
        <v>119</v>
      </c>
      <c r="C1013" s="167" t="s">
        <v>166</v>
      </c>
      <c r="D1013" s="164">
        <v>1.55</v>
      </c>
      <c r="E1013" s="167" t="s">
        <v>170</v>
      </c>
    </row>
    <row r="1014" spans="1:5" ht="16.5" thickBot="1" x14ac:dyDescent="0.3">
      <c r="A1014" s="166">
        <v>45618</v>
      </c>
      <c r="B1014" s="171" t="s">
        <v>119</v>
      </c>
      <c r="C1014" s="167" t="s">
        <v>163</v>
      </c>
      <c r="D1014" s="164">
        <v>1.68</v>
      </c>
      <c r="E1014" s="167" t="s">
        <v>170</v>
      </c>
    </row>
    <row r="1015" spans="1:5" ht="16.5" thickBot="1" x14ac:dyDescent="0.3">
      <c r="A1015" s="166">
        <v>45618</v>
      </c>
      <c r="B1015" s="171" t="s">
        <v>119</v>
      </c>
      <c r="C1015" s="167" t="s">
        <v>163</v>
      </c>
      <c r="D1015" s="164">
        <v>1.62</v>
      </c>
      <c r="E1015" s="167" t="s">
        <v>170</v>
      </c>
    </row>
    <row r="1016" spans="1:5" ht="16.5" thickBot="1" x14ac:dyDescent="0.3">
      <c r="A1016" s="166">
        <v>45618</v>
      </c>
      <c r="B1016" s="171" t="s">
        <v>119</v>
      </c>
      <c r="C1016" s="167" t="s">
        <v>164</v>
      </c>
      <c r="D1016" s="164">
        <v>1.71</v>
      </c>
      <c r="E1016" s="167" t="s">
        <v>170</v>
      </c>
    </row>
    <row r="1017" spans="1:5" ht="16.5" thickBot="1" x14ac:dyDescent="0.3">
      <c r="A1017" s="166">
        <v>45618</v>
      </c>
      <c r="B1017" s="171" t="s">
        <v>119</v>
      </c>
      <c r="C1017" s="167" t="s">
        <v>176</v>
      </c>
      <c r="D1017" s="168">
        <v>1.54</v>
      </c>
      <c r="E1017" s="167" t="s">
        <v>177</v>
      </c>
    </row>
    <row r="1018" spans="1:5" ht="16.5" thickBot="1" x14ac:dyDescent="0.3">
      <c r="A1018" s="166">
        <v>45619</v>
      </c>
      <c r="B1018" s="171" t="s">
        <v>119</v>
      </c>
      <c r="C1018" s="167" t="s">
        <v>166</v>
      </c>
      <c r="D1018" s="164">
        <v>1.66</v>
      </c>
      <c r="E1018" s="167" t="s">
        <v>171</v>
      </c>
    </row>
    <row r="1019" spans="1:5" ht="16.5" thickBot="1" x14ac:dyDescent="0.3">
      <c r="A1019" s="166">
        <v>45619</v>
      </c>
      <c r="B1019" s="171" t="s">
        <v>119</v>
      </c>
      <c r="C1019" s="167" t="s">
        <v>163</v>
      </c>
      <c r="D1019" s="164">
        <v>1.68</v>
      </c>
      <c r="E1019" s="167" t="s">
        <v>170</v>
      </c>
    </row>
    <row r="1020" spans="1:5" ht="16.5" thickBot="1" x14ac:dyDescent="0.3">
      <c r="A1020" s="166">
        <v>45619</v>
      </c>
      <c r="B1020" s="171" t="s">
        <v>119</v>
      </c>
      <c r="C1020" s="167" t="s">
        <v>167</v>
      </c>
      <c r="D1020" s="164">
        <v>1.88</v>
      </c>
      <c r="E1020" s="167" t="s">
        <v>171</v>
      </c>
    </row>
    <row r="1021" spans="1:5" ht="16.5" thickBot="1" x14ac:dyDescent="0.3">
      <c r="A1021" s="166">
        <v>45619</v>
      </c>
      <c r="B1021" s="171" t="s">
        <v>119</v>
      </c>
      <c r="C1021" s="167" t="s">
        <v>176</v>
      </c>
      <c r="D1021" s="168">
        <v>1.54</v>
      </c>
      <c r="E1021" s="167" t="s">
        <v>177</v>
      </c>
    </row>
    <row r="1022" spans="1:5" ht="16.5" thickBot="1" x14ac:dyDescent="0.3">
      <c r="A1022" s="166">
        <v>45620</v>
      </c>
      <c r="B1022" s="171" t="s">
        <v>119</v>
      </c>
      <c r="C1022" s="167" t="s">
        <v>167</v>
      </c>
      <c r="D1022" s="164">
        <v>1.88</v>
      </c>
      <c r="E1022" s="167" t="s">
        <v>171</v>
      </c>
    </row>
    <row r="1023" spans="1:5" ht="16.5" thickBot="1" x14ac:dyDescent="0.3">
      <c r="A1023" s="166">
        <v>45620</v>
      </c>
      <c r="B1023" s="171" t="s">
        <v>119</v>
      </c>
      <c r="C1023" s="167" t="s">
        <v>163</v>
      </c>
      <c r="D1023" s="164">
        <v>1.68</v>
      </c>
      <c r="E1023" s="167" t="s">
        <v>170</v>
      </c>
    </row>
    <row r="1024" spans="1:5" ht="16.5" thickBot="1" x14ac:dyDescent="0.3">
      <c r="A1024" s="166">
        <v>45620</v>
      </c>
      <c r="B1024" s="171" t="s">
        <v>119</v>
      </c>
      <c r="C1024" s="167" t="s">
        <v>176</v>
      </c>
      <c r="D1024" s="168">
        <v>1.54</v>
      </c>
      <c r="E1024" s="167" t="s">
        <v>177</v>
      </c>
    </row>
    <row r="1025" spans="1:5" ht="16.5" thickBot="1" x14ac:dyDescent="0.3">
      <c r="A1025" s="166">
        <v>45621</v>
      </c>
      <c r="B1025" s="171" t="s">
        <v>119</v>
      </c>
      <c r="C1025" s="167" t="s">
        <v>166</v>
      </c>
      <c r="D1025" s="164">
        <v>1.55</v>
      </c>
      <c r="E1025" s="167" t="s">
        <v>170</v>
      </c>
    </row>
    <row r="1026" spans="1:5" ht="16.5" thickBot="1" x14ac:dyDescent="0.3">
      <c r="A1026" s="166">
        <v>45621</v>
      </c>
      <c r="B1026" s="171" t="s">
        <v>119</v>
      </c>
      <c r="C1026" s="167" t="s">
        <v>167</v>
      </c>
      <c r="D1026" s="164">
        <v>1.5</v>
      </c>
      <c r="E1026" s="167" t="s">
        <v>170</v>
      </c>
    </row>
    <row r="1027" spans="1:5" ht="16.5" thickBot="1" x14ac:dyDescent="0.3">
      <c r="A1027" s="166">
        <v>45621</v>
      </c>
      <c r="B1027" s="171" t="s">
        <v>119</v>
      </c>
      <c r="C1027" s="167" t="s">
        <v>163</v>
      </c>
      <c r="D1027" s="164">
        <v>1.7</v>
      </c>
      <c r="E1027" s="167" t="s">
        <v>170</v>
      </c>
    </row>
    <row r="1028" spans="1:5" ht="16.5" thickBot="1" x14ac:dyDescent="0.3">
      <c r="A1028" s="166">
        <v>45621</v>
      </c>
      <c r="B1028" s="171" t="s">
        <v>119</v>
      </c>
      <c r="C1028" s="167" t="s">
        <v>163</v>
      </c>
      <c r="D1028" s="164">
        <v>1.7</v>
      </c>
      <c r="E1028" s="167" t="s">
        <v>170</v>
      </c>
    </row>
    <row r="1029" spans="1:5" ht="16.5" thickBot="1" x14ac:dyDescent="0.3">
      <c r="A1029" s="166">
        <v>45621</v>
      </c>
      <c r="B1029" s="171" t="s">
        <v>119</v>
      </c>
      <c r="C1029" s="167" t="s">
        <v>163</v>
      </c>
      <c r="D1029" s="164">
        <v>1.53</v>
      </c>
      <c r="E1029" s="167" t="s">
        <v>170</v>
      </c>
    </row>
    <row r="1030" spans="1:5" ht="16.5" thickBot="1" x14ac:dyDescent="0.3">
      <c r="A1030" s="166">
        <v>45621</v>
      </c>
      <c r="B1030" s="171" t="s">
        <v>119</v>
      </c>
      <c r="C1030" s="167" t="s">
        <v>163</v>
      </c>
      <c r="D1030" s="164">
        <v>1.53</v>
      </c>
      <c r="E1030" s="167" t="s">
        <v>170</v>
      </c>
    </row>
    <row r="1031" spans="1:5" ht="16.5" thickBot="1" x14ac:dyDescent="0.3">
      <c r="A1031" s="166">
        <v>45621</v>
      </c>
      <c r="B1031" s="171" t="s">
        <v>119</v>
      </c>
      <c r="C1031" s="167" t="s">
        <v>164</v>
      </c>
      <c r="D1031" s="164">
        <v>1.67</v>
      </c>
      <c r="E1031" s="167" t="s">
        <v>170</v>
      </c>
    </row>
    <row r="1032" spans="1:5" ht="16.5" thickBot="1" x14ac:dyDescent="0.3">
      <c r="A1032" s="166">
        <v>45621</v>
      </c>
      <c r="B1032" s="171" t="s">
        <v>119</v>
      </c>
      <c r="C1032" s="167" t="s">
        <v>163</v>
      </c>
      <c r="D1032" s="164">
        <v>1.53</v>
      </c>
      <c r="E1032" s="167" t="s">
        <v>170</v>
      </c>
    </row>
    <row r="1033" spans="1:5" ht="16.5" thickBot="1" x14ac:dyDescent="0.3">
      <c r="A1033" s="166">
        <v>45621</v>
      </c>
      <c r="B1033" s="171" t="s">
        <v>119</v>
      </c>
      <c r="C1033" s="167" t="s">
        <v>164</v>
      </c>
      <c r="D1033" s="164">
        <v>1.6</v>
      </c>
      <c r="E1033" s="167" t="s">
        <v>170</v>
      </c>
    </row>
    <row r="1034" spans="1:5" ht="16.5" thickBot="1" x14ac:dyDescent="0.3">
      <c r="A1034" s="166">
        <v>45621</v>
      </c>
      <c r="B1034" s="171" t="s">
        <v>119</v>
      </c>
      <c r="C1034" s="167" t="s">
        <v>164</v>
      </c>
      <c r="D1034" s="164">
        <v>1.62</v>
      </c>
      <c r="E1034" s="167" t="s">
        <v>170</v>
      </c>
    </row>
    <row r="1035" spans="1:5" ht="16.5" thickBot="1" x14ac:dyDescent="0.3">
      <c r="A1035" s="166">
        <v>45621</v>
      </c>
      <c r="B1035" s="171" t="s">
        <v>119</v>
      </c>
      <c r="C1035" s="167" t="s">
        <v>164</v>
      </c>
      <c r="D1035" s="168">
        <v>1.53</v>
      </c>
      <c r="E1035" s="167" t="s">
        <v>170</v>
      </c>
    </row>
    <row r="1036" spans="1:5" ht="16.5" thickBot="1" x14ac:dyDescent="0.3">
      <c r="A1036" s="166">
        <v>45621</v>
      </c>
      <c r="B1036" s="171" t="s">
        <v>119</v>
      </c>
      <c r="C1036" s="167" t="s">
        <v>164</v>
      </c>
      <c r="D1036" s="164">
        <v>1.71</v>
      </c>
      <c r="E1036" s="167" t="s">
        <v>170</v>
      </c>
    </row>
    <row r="1037" spans="1:5" ht="16.5" thickBot="1" x14ac:dyDescent="0.3">
      <c r="A1037" s="166">
        <v>45621</v>
      </c>
      <c r="B1037" s="171" t="s">
        <v>119</v>
      </c>
      <c r="C1037" s="167" t="s">
        <v>164</v>
      </c>
      <c r="D1037" s="168">
        <v>1.6</v>
      </c>
      <c r="E1037" s="167" t="s">
        <v>170</v>
      </c>
    </row>
    <row r="1038" spans="1:5" ht="16.5" thickBot="1" x14ac:dyDescent="0.3">
      <c r="A1038" s="166">
        <v>45621</v>
      </c>
      <c r="B1038" s="171" t="s">
        <v>119</v>
      </c>
      <c r="C1038" s="167" t="s">
        <v>166</v>
      </c>
      <c r="D1038" s="164">
        <v>1.55</v>
      </c>
      <c r="E1038" s="167" t="s">
        <v>170</v>
      </c>
    </row>
    <row r="1039" spans="1:5" ht="16.5" thickBot="1" x14ac:dyDescent="0.3">
      <c r="A1039" s="166">
        <v>45621</v>
      </c>
      <c r="B1039" s="171" t="s">
        <v>119</v>
      </c>
      <c r="C1039" s="167" t="s">
        <v>164</v>
      </c>
      <c r="D1039" s="168">
        <v>1.53</v>
      </c>
      <c r="E1039" s="167" t="s">
        <v>170</v>
      </c>
    </row>
    <row r="1040" spans="1:5" ht="16.5" thickBot="1" x14ac:dyDescent="0.3">
      <c r="A1040" s="166">
        <v>45621</v>
      </c>
      <c r="B1040" s="171" t="s">
        <v>119</v>
      </c>
      <c r="C1040" s="167" t="s">
        <v>164</v>
      </c>
      <c r="D1040" s="164">
        <v>1.59</v>
      </c>
      <c r="E1040" s="167" t="s">
        <v>170</v>
      </c>
    </row>
    <row r="1041" spans="1:5" ht="16.5" thickBot="1" x14ac:dyDescent="0.3">
      <c r="A1041" s="166">
        <v>45621</v>
      </c>
      <c r="B1041" s="171" t="s">
        <v>119</v>
      </c>
      <c r="C1041" s="167" t="s">
        <v>164</v>
      </c>
      <c r="D1041" s="164">
        <v>1.71</v>
      </c>
      <c r="E1041" s="167" t="s">
        <v>170</v>
      </c>
    </row>
    <row r="1042" spans="1:5" ht="16.5" thickBot="1" x14ac:dyDescent="0.3">
      <c r="A1042" s="166">
        <v>45621</v>
      </c>
      <c r="B1042" s="171" t="s">
        <v>119</v>
      </c>
      <c r="C1042" s="167" t="s">
        <v>163</v>
      </c>
      <c r="D1042" s="164">
        <v>1.7</v>
      </c>
      <c r="E1042" s="167" t="s">
        <v>170</v>
      </c>
    </row>
    <row r="1043" spans="1:5" ht="16.5" thickBot="1" x14ac:dyDescent="0.3">
      <c r="A1043" s="166">
        <v>45621</v>
      </c>
      <c r="B1043" s="171" t="s">
        <v>119</v>
      </c>
      <c r="C1043" s="167" t="s">
        <v>163</v>
      </c>
      <c r="D1043" s="164">
        <v>1.62</v>
      </c>
      <c r="E1043" s="167" t="s">
        <v>170</v>
      </c>
    </row>
    <row r="1044" spans="1:5" ht="16.5" thickBot="1" x14ac:dyDescent="0.3">
      <c r="A1044" s="166">
        <v>45621</v>
      </c>
      <c r="B1044" s="171" t="s">
        <v>119</v>
      </c>
      <c r="C1044" s="167" t="s">
        <v>167</v>
      </c>
      <c r="D1044" s="164">
        <v>1.88</v>
      </c>
      <c r="E1044" s="167" t="s">
        <v>171</v>
      </c>
    </row>
    <row r="1045" spans="1:5" ht="16.5" thickBot="1" x14ac:dyDescent="0.3">
      <c r="A1045" s="166">
        <v>45621</v>
      </c>
      <c r="B1045" s="171" t="s">
        <v>119</v>
      </c>
      <c r="C1045" s="167" t="s">
        <v>163</v>
      </c>
      <c r="D1045" s="164">
        <v>1.68</v>
      </c>
      <c r="E1045" s="167" t="s">
        <v>170</v>
      </c>
    </row>
    <row r="1046" spans="1:5" ht="16.5" thickBot="1" x14ac:dyDescent="0.3">
      <c r="A1046" s="166">
        <v>45621</v>
      </c>
      <c r="B1046" s="171" t="s">
        <v>119</v>
      </c>
      <c r="C1046" s="167" t="s">
        <v>168</v>
      </c>
      <c r="D1046" s="164">
        <v>1.66</v>
      </c>
      <c r="E1046" s="167" t="s">
        <v>170</v>
      </c>
    </row>
    <row r="1047" spans="1:5" ht="16.5" thickBot="1" x14ac:dyDescent="0.3">
      <c r="A1047" s="166">
        <v>45621</v>
      </c>
      <c r="B1047" s="171" t="s">
        <v>119</v>
      </c>
      <c r="C1047" s="167" t="s">
        <v>167</v>
      </c>
      <c r="D1047" s="168">
        <v>1.88</v>
      </c>
      <c r="E1047" s="167" t="s">
        <v>170</v>
      </c>
    </row>
    <row r="1048" spans="1:5" ht="16.5" thickBot="1" x14ac:dyDescent="0.3">
      <c r="A1048" s="166">
        <v>45622</v>
      </c>
      <c r="B1048" s="171" t="s">
        <v>119</v>
      </c>
      <c r="C1048" s="167" t="s">
        <v>163</v>
      </c>
      <c r="D1048" s="164">
        <v>1.7</v>
      </c>
      <c r="E1048" s="167" t="s">
        <v>170</v>
      </c>
    </row>
    <row r="1049" spans="1:5" ht="16.5" thickBot="1" x14ac:dyDescent="0.3">
      <c r="A1049" s="166">
        <v>45622</v>
      </c>
      <c r="B1049" s="171" t="s">
        <v>119</v>
      </c>
      <c r="C1049" s="167" t="s">
        <v>167</v>
      </c>
      <c r="D1049" s="164">
        <v>1.5</v>
      </c>
      <c r="E1049" s="167" t="s">
        <v>170</v>
      </c>
    </row>
    <row r="1050" spans="1:5" ht="16.5" thickBot="1" x14ac:dyDescent="0.3">
      <c r="A1050" s="166">
        <v>45622</v>
      </c>
      <c r="B1050" s="171" t="s">
        <v>119</v>
      </c>
      <c r="C1050" s="167" t="s">
        <v>166</v>
      </c>
      <c r="D1050" s="164">
        <v>1.55</v>
      </c>
      <c r="E1050" s="167" t="s">
        <v>170</v>
      </c>
    </row>
    <row r="1051" spans="1:5" ht="16.5" thickBot="1" x14ac:dyDescent="0.3">
      <c r="A1051" s="166">
        <v>45622</v>
      </c>
      <c r="B1051" s="171" t="s">
        <v>119</v>
      </c>
      <c r="C1051" s="167" t="s">
        <v>164</v>
      </c>
      <c r="D1051" s="164">
        <v>1.6</v>
      </c>
      <c r="E1051" s="167" t="s">
        <v>170</v>
      </c>
    </row>
    <row r="1052" spans="1:5" ht="16.5" thickBot="1" x14ac:dyDescent="0.3">
      <c r="A1052" s="166">
        <v>45622</v>
      </c>
      <c r="B1052" s="171" t="s">
        <v>119</v>
      </c>
      <c r="C1052" s="167" t="s">
        <v>163</v>
      </c>
      <c r="D1052" s="164">
        <v>1.53</v>
      </c>
      <c r="E1052" s="167" t="s">
        <v>170</v>
      </c>
    </row>
    <row r="1053" spans="1:5" ht="16.5" thickBot="1" x14ac:dyDescent="0.3">
      <c r="A1053" s="166">
        <v>45622</v>
      </c>
      <c r="B1053" s="171" t="s">
        <v>119</v>
      </c>
      <c r="C1053" s="167" t="s">
        <v>164</v>
      </c>
      <c r="D1053" s="164">
        <v>1.67</v>
      </c>
      <c r="E1053" s="167" t="s">
        <v>170</v>
      </c>
    </row>
    <row r="1054" spans="1:5" ht="16.5" thickBot="1" x14ac:dyDescent="0.3">
      <c r="A1054" s="166">
        <v>45622</v>
      </c>
      <c r="B1054" s="171" t="s">
        <v>119</v>
      </c>
      <c r="C1054" s="167" t="s">
        <v>163</v>
      </c>
      <c r="D1054" s="164">
        <v>1.53</v>
      </c>
      <c r="E1054" s="167" t="s">
        <v>170</v>
      </c>
    </row>
    <row r="1055" spans="1:5" ht="16.5" thickBot="1" x14ac:dyDescent="0.3">
      <c r="A1055" s="166">
        <v>45622</v>
      </c>
      <c r="B1055" s="171" t="s">
        <v>119</v>
      </c>
      <c r="C1055" s="167" t="s">
        <v>163</v>
      </c>
      <c r="D1055" s="164">
        <v>1.53</v>
      </c>
      <c r="E1055" s="167" t="s">
        <v>170</v>
      </c>
    </row>
    <row r="1056" spans="1:5" ht="16.5" thickBot="1" x14ac:dyDescent="0.3">
      <c r="A1056" s="166">
        <v>45622</v>
      </c>
      <c r="B1056" s="171" t="s">
        <v>119</v>
      </c>
      <c r="C1056" s="167" t="s">
        <v>168</v>
      </c>
      <c r="D1056" s="164">
        <v>1.66</v>
      </c>
      <c r="E1056" s="167" t="s">
        <v>170</v>
      </c>
    </row>
    <row r="1057" spans="1:5" ht="16.5" thickBot="1" x14ac:dyDescent="0.3">
      <c r="A1057" s="166">
        <v>45622</v>
      </c>
      <c r="B1057" s="171" t="s">
        <v>119</v>
      </c>
      <c r="C1057" s="167" t="s">
        <v>164</v>
      </c>
      <c r="D1057" s="168">
        <v>1.53</v>
      </c>
      <c r="E1057" s="167" t="s">
        <v>170</v>
      </c>
    </row>
    <row r="1058" spans="1:5" ht="16.5" thickBot="1" x14ac:dyDescent="0.3">
      <c r="A1058" s="166">
        <v>45622</v>
      </c>
      <c r="B1058" s="171" t="s">
        <v>119</v>
      </c>
      <c r="C1058" s="167" t="s">
        <v>164</v>
      </c>
      <c r="D1058" s="164">
        <v>1.59</v>
      </c>
      <c r="E1058" s="167" t="s">
        <v>170</v>
      </c>
    </row>
    <row r="1059" spans="1:5" ht="16.5" thickBot="1" x14ac:dyDescent="0.3">
      <c r="A1059" s="166">
        <v>45622</v>
      </c>
      <c r="B1059" s="171" t="s">
        <v>119</v>
      </c>
      <c r="C1059" s="167" t="s">
        <v>164</v>
      </c>
      <c r="D1059" s="164">
        <v>1.71</v>
      </c>
      <c r="E1059" s="167" t="s">
        <v>170</v>
      </c>
    </row>
    <row r="1060" spans="1:5" ht="16.5" thickBot="1" x14ac:dyDescent="0.3">
      <c r="A1060" s="166">
        <v>45622</v>
      </c>
      <c r="B1060" s="171" t="s">
        <v>119</v>
      </c>
      <c r="C1060" s="167" t="s">
        <v>163</v>
      </c>
      <c r="D1060" s="164">
        <v>1.62</v>
      </c>
      <c r="E1060" s="167" t="s">
        <v>170</v>
      </c>
    </row>
    <row r="1061" spans="1:5" ht="16.5" thickBot="1" x14ac:dyDescent="0.3">
      <c r="A1061" s="166">
        <v>45622</v>
      </c>
      <c r="B1061" s="171" t="s">
        <v>119</v>
      </c>
      <c r="C1061" s="167" t="s">
        <v>163</v>
      </c>
      <c r="D1061" s="164">
        <v>1.7</v>
      </c>
      <c r="E1061" s="167" t="s">
        <v>170</v>
      </c>
    </row>
    <row r="1062" spans="1:5" ht="16.5" thickBot="1" x14ac:dyDescent="0.3">
      <c r="A1062" s="166">
        <v>45622</v>
      </c>
      <c r="B1062" s="171" t="s">
        <v>119</v>
      </c>
      <c r="C1062" s="167" t="s">
        <v>163</v>
      </c>
      <c r="D1062" s="164">
        <v>1.68</v>
      </c>
      <c r="E1062" s="167" t="s">
        <v>170</v>
      </c>
    </row>
    <row r="1063" spans="1:5" ht="16.5" thickBot="1" x14ac:dyDescent="0.3">
      <c r="A1063" s="166">
        <v>45622</v>
      </c>
      <c r="B1063" s="171" t="s">
        <v>119</v>
      </c>
      <c r="C1063" s="167" t="s">
        <v>163</v>
      </c>
      <c r="D1063" s="164">
        <v>1.7</v>
      </c>
      <c r="E1063" s="167" t="s">
        <v>170</v>
      </c>
    </row>
    <row r="1064" spans="1:5" ht="16.5" thickBot="1" x14ac:dyDescent="0.3">
      <c r="A1064" s="166">
        <v>45622</v>
      </c>
      <c r="B1064" s="171" t="s">
        <v>119</v>
      </c>
      <c r="C1064" s="167" t="s">
        <v>164</v>
      </c>
      <c r="D1064" s="164">
        <v>1.62</v>
      </c>
      <c r="E1064" s="167" t="s">
        <v>170</v>
      </c>
    </row>
    <row r="1065" spans="1:5" ht="16.5" thickBot="1" x14ac:dyDescent="0.3">
      <c r="A1065" s="166">
        <v>45622</v>
      </c>
      <c r="B1065" s="171" t="s">
        <v>119</v>
      </c>
      <c r="C1065" s="167" t="s">
        <v>165</v>
      </c>
      <c r="D1065" s="164">
        <v>1.54</v>
      </c>
      <c r="E1065" s="167" t="s">
        <v>170</v>
      </c>
    </row>
    <row r="1066" spans="1:5" ht="16.5" thickBot="1" x14ac:dyDescent="0.3">
      <c r="A1066" s="166">
        <v>45622</v>
      </c>
      <c r="B1066" s="171" t="s">
        <v>119</v>
      </c>
      <c r="C1066" s="167" t="s">
        <v>164</v>
      </c>
      <c r="D1066" s="168">
        <v>1.53</v>
      </c>
      <c r="E1066" s="167" t="s">
        <v>170</v>
      </c>
    </row>
    <row r="1067" spans="1:5" ht="16.5" thickBot="1" x14ac:dyDescent="0.3">
      <c r="A1067" s="166">
        <v>45622</v>
      </c>
      <c r="B1067" s="171" t="s">
        <v>119</v>
      </c>
      <c r="C1067" s="167" t="s">
        <v>164</v>
      </c>
      <c r="D1067" s="168">
        <v>1.6</v>
      </c>
      <c r="E1067" s="167" t="s">
        <v>170</v>
      </c>
    </row>
    <row r="1068" spans="1:5" ht="16.5" thickBot="1" x14ac:dyDescent="0.3">
      <c r="A1068" s="166">
        <v>45622</v>
      </c>
      <c r="B1068" s="171" t="s">
        <v>119</v>
      </c>
      <c r="C1068" s="167" t="s">
        <v>164</v>
      </c>
      <c r="D1068" s="164">
        <v>1.71</v>
      </c>
      <c r="E1068" s="167" t="s">
        <v>170</v>
      </c>
    </row>
    <row r="1069" spans="1:5" ht="16.5" thickBot="1" x14ac:dyDescent="0.3">
      <c r="A1069" s="166">
        <v>45622</v>
      </c>
      <c r="B1069" s="171" t="s">
        <v>119</v>
      </c>
      <c r="C1069" s="167" t="s">
        <v>164</v>
      </c>
      <c r="D1069" s="168">
        <v>1.53</v>
      </c>
      <c r="E1069" s="167" t="s">
        <v>170</v>
      </c>
    </row>
    <row r="1070" spans="1:5" ht="16.5" thickBot="1" x14ac:dyDescent="0.3">
      <c r="A1070" s="166">
        <v>45622</v>
      </c>
      <c r="B1070" s="171" t="s">
        <v>119</v>
      </c>
      <c r="C1070" s="167" t="s">
        <v>167</v>
      </c>
      <c r="D1070" s="168">
        <v>1.88</v>
      </c>
      <c r="E1070" s="167" t="s">
        <v>170</v>
      </c>
    </row>
    <row r="1071" spans="1:5" ht="16.5" thickBot="1" x14ac:dyDescent="0.3">
      <c r="A1071" s="166">
        <v>45623</v>
      </c>
      <c r="B1071" s="171" t="s">
        <v>119</v>
      </c>
      <c r="C1071" s="167" t="s">
        <v>163</v>
      </c>
      <c r="D1071" s="164">
        <v>1.7</v>
      </c>
      <c r="E1071" s="167" t="s">
        <v>170</v>
      </c>
    </row>
    <row r="1072" spans="1:5" ht="16.5" thickBot="1" x14ac:dyDescent="0.3">
      <c r="A1072" s="166">
        <v>45623</v>
      </c>
      <c r="B1072" s="171" t="s">
        <v>119</v>
      </c>
      <c r="C1072" s="167" t="s">
        <v>163</v>
      </c>
      <c r="D1072" s="164">
        <v>1.68</v>
      </c>
      <c r="E1072" s="167" t="s">
        <v>170</v>
      </c>
    </row>
    <row r="1073" spans="1:5" ht="16.5" thickBot="1" x14ac:dyDescent="0.3">
      <c r="A1073" s="166">
        <v>45623</v>
      </c>
      <c r="B1073" s="171" t="s">
        <v>119</v>
      </c>
      <c r="C1073" s="167" t="s">
        <v>166</v>
      </c>
      <c r="D1073" s="164">
        <v>1.55</v>
      </c>
      <c r="E1073" s="167" t="s">
        <v>170</v>
      </c>
    </row>
    <row r="1074" spans="1:5" ht="16.5" thickBot="1" x14ac:dyDescent="0.3">
      <c r="A1074" s="166">
        <v>45623</v>
      </c>
      <c r="B1074" s="171" t="s">
        <v>119</v>
      </c>
      <c r="C1074" s="167" t="s">
        <v>164</v>
      </c>
      <c r="D1074" s="164">
        <v>1.6</v>
      </c>
      <c r="E1074" s="167" t="s">
        <v>170</v>
      </c>
    </row>
    <row r="1075" spans="1:5" ht="16.5" thickBot="1" x14ac:dyDescent="0.3">
      <c r="A1075" s="166">
        <v>45623</v>
      </c>
      <c r="B1075" s="171" t="s">
        <v>119</v>
      </c>
      <c r="C1075" s="167" t="s">
        <v>164</v>
      </c>
      <c r="D1075" s="164">
        <v>1.67</v>
      </c>
      <c r="E1075" s="167" t="s">
        <v>170</v>
      </c>
    </row>
    <row r="1076" spans="1:5" ht="16.5" thickBot="1" x14ac:dyDescent="0.3">
      <c r="A1076" s="166">
        <v>45623</v>
      </c>
      <c r="B1076" s="171" t="s">
        <v>119</v>
      </c>
      <c r="C1076" s="167" t="s">
        <v>163</v>
      </c>
      <c r="D1076" s="164">
        <v>1.53</v>
      </c>
      <c r="E1076" s="167" t="s">
        <v>170</v>
      </c>
    </row>
    <row r="1077" spans="1:5" ht="16.5" thickBot="1" x14ac:dyDescent="0.3">
      <c r="A1077" s="166">
        <v>45623</v>
      </c>
      <c r="B1077" s="171" t="s">
        <v>119</v>
      </c>
      <c r="C1077" s="167" t="s">
        <v>163</v>
      </c>
      <c r="D1077" s="164">
        <v>1.53</v>
      </c>
      <c r="E1077" s="167" t="s">
        <v>170</v>
      </c>
    </row>
    <row r="1078" spans="1:5" ht="16.5" thickBot="1" x14ac:dyDescent="0.3">
      <c r="A1078" s="166">
        <v>45623</v>
      </c>
      <c r="B1078" s="171" t="s">
        <v>119</v>
      </c>
      <c r="C1078" s="167" t="s">
        <v>163</v>
      </c>
      <c r="D1078" s="164">
        <v>1.53</v>
      </c>
      <c r="E1078" s="167" t="s">
        <v>170</v>
      </c>
    </row>
    <row r="1079" spans="1:5" ht="16.5" thickBot="1" x14ac:dyDescent="0.3">
      <c r="A1079" s="166">
        <v>45623</v>
      </c>
      <c r="B1079" s="171" t="s">
        <v>119</v>
      </c>
      <c r="C1079" s="167" t="s">
        <v>168</v>
      </c>
      <c r="D1079" s="164">
        <v>1.66</v>
      </c>
      <c r="E1079" s="167" t="s">
        <v>170</v>
      </c>
    </row>
    <row r="1080" spans="1:5" ht="16.5" thickBot="1" x14ac:dyDescent="0.3">
      <c r="A1080" s="166">
        <v>45623</v>
      </c>
      <c r="B1080" s="171" t="s">
        <v>119</v>
      </c>
      <c r="C1080" s="167" t="s">
        <v>164</v>
      </c>
      <c r="D1080" s="168">
        <v>1.53</v>
      </c>
      <c r="E1080" s="167" t="s">
        <v>170</v>
      </c>
    </row>
    <row r="1081" spans="1:5" ht="16.5" thickBot="1" x14ac:dyDescent="0.3">
      <c r="A1081" s="166">
        <v>45623</v>
      </c>
      <c r="B1081" s="171" t="s">
        <v>119</v>
      </c>
      <c r="C1081" s="167" t="s">
        <v>164</v>
      </c>
      <c r="D1081" s="164">
        <v>1.59</v>
      </c>
      <c r="E1081" s="167" t="s">
        <v>170</v>
      </c>
    </row>
    <row r="1082" spans="1:5" ht="16.5" thickBot="1" x14ac:dyDescent="0.3">
      <c r="A1082" s="166">
        <v>45623</v>
      </c>
      <c r="B1082" s="171" t="s">
        <v>119</v>
      </c>
      <c r="C1082" s="167" t="s">
        <v>166</v>
      </c>
      <c r="D1082" s="164">
        <v>1.55</v>
      </c>
      <c r="E1082" s="167" t="s">
        <v>170</v>
      </c>
    </row>
    <row r="1083" spans="1:5" ht="16.5" thickBot="1" x14ac:dyDescent="0.3">
      <c r="A1083" s="166">
        <v>45623</v>
      </c>
      <c r="B1083" s="171" t="s">
        <v>119</v>
      </c>
      <c r="C1083" s="167" t="s">
        <v>163</v>
      </c>
      <c r="D1083" s="164">
        <v>1.68</v>
      </c>
      <c r="E1083" s="167" t="s">
        <v>170</v>
      </c>
    </row>
    <row r="1084" spans="1:5" ht="16.5" thickBot="1" x14ac:dyDescent="0.3">
      <c r="A1084" s="166">
        <v>45623</v>
      </c>
      <c r="B1084" s="171" t="s">
        <v>119</v>
      </c>
      <c r="C1084" s="167" t="s">
        <v>167</v>
      </c>
      <c r="D1084" s="164">
        <v>1.88</v>
      </c>
      <c r="E1084" s="167" t="s">
        <v>171</v>
      </c>
    </row>
    <row r="1085" spans="1:5" ht="16.5" thickBot="1" x14ac:dyDescent="0.3">
      <c r="A1085" s="166">
        <v>45623</v>
      </c>
      <c r="B1085" s="171" t="s">
        <v>119</v>
      </c>
      <c r="C1085" s="167" t="s">
        <v>163</v>
      </c>
      <c r="D1085" s="164">
        <v>1.7</v>
      </c>
      <c r="E1085" s="167" t="s">
        <v>170</v>
      </c>
    </row>
    <row r="1086" spans="1:5" ht="16.5" thickBot="1" x14ac:dyDescent="0.3">
      <c r="A1086" s="166">
        <v>45623</v>
      </c>
      <c r="B1086" s="171" t="s">
        <v>119</v>
      </c>
      <c r="C1086" s="167" t="s">
        <v>163</v>
      </c>
      <c r="D1086" s="164">
        <v>1.62</v>
      </c>
      <c r="E1086" s="167" t="s">
        <v>170</v>
      </c>
    </row>
    <row r="1087" spans="1:5" ht="16.5" thickBot="1" x14ac:dyDescent="0.3">
      <c r="A1087" s="166">
        <v>45623</v>
      </c>
      <c r="B1087" s="171" t="s">
        <v>119</v>
      </c>
      <c r="C1087" s="167" t="s">
        <v>164</v>
      </c>
      <c r="D1087" s="164">
        <v>1.71</v>
      </c>
      <c r="E1087" s="167" t="s">
        <v>170</v>
      </c>
    </row>
    <row r="1088" spans="1:5" ht="16.5" thickBot="1" x14ac:dyDescent="0.3">
      <c r="A1088" s="166">
        <v>45623</v>
      </c>
      <c r="B1088" s="171" t="s">
        <v>119</v>
      </c>
      <c r="C1088" s="167" t="s">
        <v>163</v>
      </c>
      <c r="D1088" s="164">
        <v>1.7</v>
      </c>
      <c r="E1088" s="167" t="s">
        <v>170</v>
      </c>
    </row>
    <row r="1089" spans="1:5" ht="16.5" thickBot="1" x14ac:dyDescent="0.3">
      <c r="A1089" s="166">
        <v>45623</v>
      </c>
      <c r="B1089" s="171" t="s">
        <v>119</v>
      </c>
      <c r="C1089" s="167" t="s">
        <v>165</v>
      </c>
      <c r="D1089" s="164">
        <v>1.54</v>
      </c>
      <c r="E1089" s="167" t="s">
        <v>170</v>
      </c>
    </row>
    <row r="1090" spans="1:5" ht="16.5" thickBot="1" x14ac:dyDescent="0.3">
      <c r="A1090" s="166">
        <v>45623</v>
      </c>
      <c r="B1090" s="171" t="s">
        <v>119</v>
      </c>
      <c r="C1090" s="167" t="s">
        <v>164</v>
      </c>
      <c r="D1090" s="164">
        <v>1.62</v>
      </c>
      <c r="E1090" s="167" t="s">
        <v>170</v>
      </c>
    </row>
    <row r="1091" spans="1:5" ht="16.5" thickBot="1" x14ac:dyDescent="0.3">
      <c r="A1091" s="166">
        <v>45623</v>
      </c>
      <c r="B1091" s="171" t="s">
        <v>119</v>
      </c>
      <c r="C1091" s="167" t="s">
        <v>164</v>
      </c>
      <c r="D1091" s="168">
        <v>1.53</v>
      </c>
      <c r="E1091" s="167" t="s">
        <v>170</v>
      </c>
    </row>
    <row r="1092" spans="1:5" ht="16.5" thickBot="1" x14ac:dyDescent="0.3">
      <c r="A1092" s="166">
        <v>45623</v>
      </c>
      <c r="B1092" s="171" t="s">
        <v>119</v>
      </c>
      <c r="C1092" s="167" t="s">
        <v>164</v>
      </c>
      <c r="D1092" s="164">
        <v>1.71</v>
      </c>
      <c r="E1092" s="167" t="s">
        <v>170</v>
      </c>
    </row>
    <row r="1093" spans="1:5" ht="16.5" thickBot="1" x14ac:dyDescent="0.3">
      <c r="A1093" s="166">
        <v>45623</v>
      </c>
      <c r="B1093" s="171" t="s">
        <v>119</v>
      </c>
      <c r="C1093" s="167" t="s">
        <v>164</v>
      </c>
      <c r="D1093" s="168">
        <v>1.6</v>
      </c>
      <c r="E1093" s="167" t="s">
        <v>170</v>
      </c>
    </row>
    <row r="1094" spans="1:5" ht="16.5" thickBot="1" x14ac:dyDescent="0.3">
      <c r="A1094" s="166">
        <v>45623</v>
      </c>
      <c r="B1094" s="171" t="s">
        <v>119</v>
      </c>
      <c r="C1094" s="167" t="s">
        <v>167</v>
      </c>
      <c r="D1094" s="168">
        <v>1.88</v>
      </c>
      <c r="E1094" s="167" t="s">
        <v>170</v>
      </c>
    </row>
    <row r="1095" spans="1:5" ht="16.5" thickBot="1" x14ac:dyDescent="0.3">
      <c r="A1095" s="166">
        <v>45624</v>
      </c>
      <c r="B1095" s="171" t="s">
        <v>119</v>
      </c>
      <c r="C1095" s="167" t="s">
        <v>163</v>
      </c>
      <c r="D1095" s="164">
        <v>1.68</v>
      </c>
      <c r="E1095" s="167" t="s">
        <v>170</v>
      </c>
    </row>
    <row r="1096" spans="1:5" ht="16.5" thickBot="1" x14ac:dyDescent="0.3">
      <c r="A1096" s="166">
        <v>45624</v>
      </c>
      <c r="B1096" s="171" t="s">
        <v>119</v>
      </c>
      <c r="C1096" s="167" t="s">
        <v>167</v>
      </c>
      <c r="D1096" s="164">
        <v>1.5</v>
      </c>
      <c r="E1096" s="167" t="s">
        <v>170</v>
      </c>
    </row>
    <row r="1097" spans="1:5" ht="16.5" thickBot="1" x14ac:dyDescent="0.3">
      <c r="A1097" s="166">
        <v>45624</v>
      </c>
      <c r="B1097" s="171" t="s">
        <v>119</v>
      </c>
      <c r="C1097" s="167" t="s">
        <v>166</v>
      </c>
      <c r="D1097" s="164">
        <v>1.55</v>
      </c>
      <c r="E1097" s="167" t="s">
        <v>170</v>
      </c>
    </row>
    <row r="1098" spans="1:5" ht="16.5" thickBot="1" x14ac:dyDescent="0.3">
      <c r="A1098" s="166">
        <v>45624</v>
      </c>
      <c r="B1098" s="171" t="s">
        <v>119</v>
      </c>
      <c r="C1098" s="167" t="s">
        <v>164</v>
      </c>
      <c r="D1098" s="164">
        <v>1.67</v>
      </c>
      <c r="E1098" s="167" t="s">
        <v>170</v>
      </c>
    </row>
    <row r="1099" spans="1:5" ht="16.5" thickBot="1" x14ac:dyDescent="0.3">
      <c r="A1099" s="166">
        <v>45624</v>
      </c>
      <c r="B1099" s="171" t="s">
        <v>119</v>
      </c>
      <c r="C1099" s="167" t="s">
        <v>163</v>
      </c>
      <c r="D1099" s="164">
        <v>1.53</v>
      </c>
      <c r="E1099" s="167" t="s">
        <v>170</v>
      </c>
    </row>
    <row r="1100" spans="1:5" ht="16.5" thickBot="1" x14ac:dyDescent="0.3">
      <c r="A1100" s="166">
        <v>45624</v>
      </c>
      <c r="B1100" s="171" t="s">
        <v>119</v>
      </c>
      <c r="C1100" s="167" t="s">
        <v>163</v>
      </c>
      <c r="D1100" s="164">
        <v>1.53</v>
      </c>
      <c r="E1100" s="167" t="s">
        <v>170</v>
      </c>
    </row>
    <row r="1101" spans="1:5" ht="16.5" thickBot="1" x14ac:dyDescent="0.3">
      <c r="A1101" s="166">
        <v>45624</v>
      </c>
      <c r="B1101" s="171" t="s">
        <v>119</v>
      </c>
      <c r="C1101" s="167" t="s">
        <v>163</v>
      </c>
      <c r="D1101" s="164">
        <v>1.53</v>
      </c>
      <c r="E1101" s="167" t="s">
        <v>170</v>
      </c>
    </row>
    <row r="1102" spans="1:5" ht="16.5" thickBot="1" x14ac:dyDescent="0.3">
      <c r="A1102" s="166">
        <v>45624</v>
      </c>
      <c r="B1102" s="171" t="s">
        <v>119</v>
      </c>
      <c r="C1102" s="167" t="s">
        <v>168</v>
      </c>
      <c r="D1102" s="164">
        <v>1.66</v>
      </c>
      <c r="E1102" s="167" t="s">
        <v>170</v>
      </c>
    </row>
    <row r="1103" spans="1:5" ht="16.5" thickBot="1" x14ac:dyDescent="0.3">
      <c r="A1103" s="166">
        <v>45624</v>
      </c>
      <c r="B1103" s="171" t="s">
        <v>119</v>
      </c>
      <c r="C1103" s="167" t="s">
        <v>164</v>
      </c>
      <c r="D1103" s="168">
        <v>1.53</v>
      </c>
      <c r="E1103" s="167" t="s">
        <v>170</v>
      </c>
    </row>
    <row r="1104" spans="1:5" ht="16.5" thickBot="1" x14ac:dyDescent="0.3">
      <c r="A1104" s="166">
        <v>45624</v>
      </c>
      <c r="B1104" s="171" t="s">
        <v>119</v>
      </c>
      <c r="C1104" s="167" t="s">
        <v>164</v>
      </c>
      <c r="D1104" s="164">
        <v>1.59</v>
      </c>
      <c r="E1104" s="167" t="s">
        <v>170</v>
      </c>
    </row>
    <row r="1105" spans="1:5" ht="16.5" thickBot="1" x14ac:dyDescent="0.3">
      <c r="A1105" s="166">
        <v>45624</v>
      </c>
      <c r="B1105" s="171" t="s">
        <v>119</v>
      </c>
      <c r="C1105" s="167" t="s">
        <v>166</v>
      </c>
      <c r="D1105" s="164">
        <v>1.55</v>
      </c>
      <c r="E1105" s="167" t="s">
        <v>170</v>
      </c>
    </row>
    <row r="1106" spans="1:5" ht="16.5" thickBot="1" x14ac:dyDescent="0.3">
      <c r="A1106" s="166">
        <v>45624</v>
      </c>
      <c r="B1106" s="171" t="s">
        <v>119</v>
      </c>
      <c r="C1106" s="167" t="s">
        <v>164</v>
      </c>
      <c r="D1106" s="164">
        <v>1.71</v>
      </c>
      <c r="E1106" s="167" t="s">
        <v>170</v>
      </c>
    </row>
    <row r="1107" spans="1:5" ht="16.5" thickBot="1" x14ac:dyDescent="0.3">
      <c r="A1107" s="166">
        <v>45624</v>
      </c>
      <c r="B1107" s="171" t="s">
        <v>119</v>
      </c>
      <c r="C1107" s="167" t="s">
        <v>163</v>
      </c>
      <c r="D1107" s="164">
        <v>1.62</v>
      </c>
      <c r="E1107" s="167" t="s">
        <v>170</v>
      </c>
    </row>
    <row r="1108" spans="1:5" ht="16.5" thickBot="1" x14ac:dyDescent="0.3">
      <c r="A1108" s="166">
        <v>45624</v>
      </c>
      <c r="B1108" s="171" t="s">
        <v>119</v>
      </c>
      <c r="C1108" s="167" t="s">
        <v>163</v>
      </c>
      <c r="D1108" s="164">
        <v>1.7</v>
      </c>
      <c r="E1108" s="167" t="s">
        <v>170</v>
      </c>
    </row>
    <row r="1109" spans="1:5" ht="16.5" thickBot="1" x14ac:dyDescent="0.3">
      <c r="A1109" s="166">
        <v>45624</v>
      </c>
      <c r="B1109" s="171" t="s">
        <v>119</v>
      </c>
      <c r="C1109" s="167" t="s">
        <v>167</v>
      </c>
      <c r="D1109" s="164">
        <v>1.88</v>
      </c>
      <c r="E1109" s="167" t="s">
        <v>171</v>
      </c>
    </row>
    <row r="1110" spans="1:5" ht="16.5" thickBot="1" x14ac:dyDescent="0.3">
      <c r="A1110" s="166">
        <v>45624</v>
      </c>
      <c r="B1110" s="171" t="s">
        <v>119</v>
      </c>
      <c r="C1110" s="167" t="s">
        <v>163</v>
      </c>
      <c r="D1110" s="164">
        <v>1.68</v>
      </c>
      <c r="E1110" s="167" t="s">
        <v>170</v>
      </c>
    </row>
    <row r="1111" spans="1:5" ht="16.5" thickBot="1" x14ac:dyDescent="0.3">
      <c r="A1111" s="166">
        <v>45624</v>
      </c>
      <c r="B1111" s="171" t="s">
        <v>119</v>
      </c>
      <c r="C1111" s="167" t="s">
        <v>163</v>
      </c>
      <c r="D1111" s="164">
        <v>1.7</v>
      </c>
      <c r="E1111" s="167" t="s">
        <v>170</v>
      </c>
    </row>
    <row r="1112" spans="1:5" ht="16.5" thickBot="1" x14ac:dyDescent="0.3">
      <c r="A1112" s="166">
        <v>45624</v>
      </c>
      <c r="B1112" s="171" t="s">
        <v>119</v>
      </c>
      <c r="C1112" s="167" t="s">
        <v>164</v>
      </c>
      <c r="D1112" s="164">
        <v>1.62</v>
      </c>
      <c r="E1112" s="167" t="s">
        <v>170</v>
      </c>
    </row>
    <row r="1113" spans="1:5" ht="16.5" thickBot="1" x14ac:dyDescent="0.3">
      <c r="A1113" s="166">
        <v>45624</v>
      </c>
      <c r="B1113" s="171" t="s">
        <v>119</v>
      </c>
      <c r="C1113" s="167" t="s">
        <v>165</v>
      </c>
      <c r="D1113" s="164">
        <v>1.54</v>
      </c>
      <c r="E1113" s="167" t="s">
        <v>170</v>
      </c>
    </row>
    <row r="1114" spans="1:5" ht="16.5" thickBot="1" x14ac:dyDescent="0.3">
      <c r="A1114" s="166">
        <v>45624</v>
      </c>
      <c r="B1114" s="171" t="s">
        <v>119</v>
      </c>
      <c r="C1114" s="167" t="s">
        <v>164</v>
      </c>
      <c r="D1114" s="168">
        <v>1.53</v>
      </c>
      <c r="E1114" s="167" t="s">
        <v>170</v>
      </c>
    </row>
    <row r="1115" spans="1:5" ht="16.5" thickBot="1" x14ac:dyDescent="0.3">
      <c r="A1115" s="166">
        <v>45624</v>
      </c>
      <c r="B1115" s="171" t="s">
        <v>119</v>
      </c>
      <c r="C1115" s="167" t="s">
        <v>164</v>
      </c>
      <c r="D1115" s="168">
        <v>1.6</v>
      </c>
      <c r="E1115" s="167" t="s">
        <v>170</v>
      </c>
    </row>
    <row r="1116" spans="1:5" ht="16.5" thickBot="1" x14ac:dyDescent="0.3">
      <c r="A1116" s="166">
        <v>45624</v>
      </c>
      <c r="B1116" s="171" t="s">
        <v>119</v>
      </c>
      <c r="C1116" s="167" t="s">
        <v>164</v>
      </c>
      <c r="D1116" s="164">
        <v>1.71</v>
      </c>
      <c r="E1116" s="167" t="s">
        <v>170</v>
      </c>
    </row>
    <row r="1117" spans="1:5" ht="16.5" thickBot="1" x14ac:dyDescent="0.3">
      <c r="A1117" s="166">
        <v>45624</v>
      </c>
      <c r="B1117" s="171" t="s">
        <v>119</v>
      </c>
      <c r="C1117" s="167" t="s">
        <v>167</v>
      </c>
      <c r="D1117" s="168">
        <v>1.88</v>
      </c>
      <c r="E1117" s="167" t="s">
        <v>170</v>
      </c>
    </row>
    <row r="1118" spans="1:5" ht="16.5" thickBot="1" x14ac:dyDescent="0.3">
      <c r="A1118" s="166">
        <v>45625</v>
      </c>
      <c r="B1118" s="171" t="s">
        <v>119</v>
      </c>
      <c r="C1118" s="167" t="s">
        <v>163</v>
      </c>
      <c r="D1118" s="164">
        <v>1.68</v>
      </c>
      <c r="E1118" s="167" t="s">
        <v>170</v>
      </c>
    </row>
    <row r="1119" spans="1:5" ht="16.5" thickBot="1" x14ac:dyDescent="0.3">
      <c r="A1119" s="166">
        <v>45625</v>
      </c>
      <c r="B1119" s="171" t="s">
        <v>119</v>
      </c>
      <c r="C1119" s="167" t="s">
        <v>166</v>
      </c>
      <c r="D1119" s="164">
        <v>1.55</v>
      </c>
      <c r="E1119" s="167" t="s">
        <v>170</v>
      </c>
    </row>
    <row r="1120" spans="1:5" ht="16.5" thickBot="1" x14ac:dyDescent="0.3">
      <c r="A1120" s="166">
        <v>45625</v>
      </c>
      <c r="B1120" s="171" t="s">
        <v>119</v>
      </c>
      <c r="C1120" s="167" t="s">
        <v>164</v>
      </c>
      <c r="D1120" s="164">
        <v>1.6</v>
      </c>
      <c r="E1120" s="167" t="s">
        <v>170</v>
      </c>
    </row>
    <row r="1121" spans="1:5" ht="16.5" thickBot="1" x14ac:dyDescent="0.3">
      <c r="A1121" s="166">
        <v>45625</v>
      </c>
      <c r="B1121" s="171" t="s">
        <v>119</v>
      </c>
      <c r="C1121" s="167" t="s">
        <v>164</v>
      </c>
      <c r="D1121" s="164">
        <v>1.67</v>
      </c>
      <c r="E1121" s="167" t="s">
        <v>170</v>
      </c>
    </row>
    <row r="1122" spans="1:5" ht="16.5" thickBot="1" x14ac:dyDescent="0.3">
      <c r="A1122" s="166">
        <v>45625</v>
      </c>
      <c r="B1122" s="171" t="s">
        <v>119</v>
      </c>
      <c r="C1122" s="167" t="s">
        <v>163</v>
      </c>
      <c r="D1122" s="164">
        <v>1.53</v>
      </c>
      <c r="E1122" s="167" t="s">
        <v>170</v>
      </c>
    </row>
    <row r="1123" spans="1:5" ht="16.5" thickBot="1" x14ac:dyDescent="0.3">
      <c r="A1123" s="166">
        <v>45625</v>
      </c>
      <c r="B1123" s="171" t="s">
        <v>119</v>
      </c>
      <c r="C1123" s="167" t="s">
        <v>163</v>
      </c>
      <c r="D1123" s="164">
        <v>1.53</v>
      </c>
      <c r="E1123" s="167" t="s">
        <v>170</v>
      </c>
    </row>
    <row r="1124" spans="1:5" ht="16.5" thickBot="1" x14ac:dyDescent="0.3">
      <c r="A1124" s="166">
        <v>45625</v>
      </c>
      <c r="B1124" s="171" t="s">
        <v>119</v>
      </c>
      <c r="C1124" s="167" t="s">
        <v>167</v>
      </c>
      <c r="D1124" s="164">
        <v>1.5</v>
      </c>
      <c r="E1124" s="167" t="s">
        <v>170</v>
      </c>
    </row>
    <row r="1125" spans="1:5" ht="16.5" thickBot="1" x14ac:dyDescent="0.3">
      <c r="A1125" s="166">
        <v>45625</v>
      </c>
      <c r="B1125" s="171" t="s">
        <v>119</v>
      </c>
      <c r="C1125" s="167" t="s">
        <v>163</v>
      </c>
      <c r="D1125" s="164">
        <v>1.53</v>
      </c>
      <c r="E1125" s="167" t="s">
        <v>170</v>
      </c>
    </row>
    <row r="1126" spans="1:5" ht="16.5" thickBot="1" x14ac:dyDescent="0.3">
      <c r="A1126" s="166">
        <v>45625</v>
      </c>
      <c r="B1126" s="171" t="s">
        <v>119</v>
      </c>
      <c r="C1126" s="167" t="s">
        <v>164</v>
      </c>
      <c r="D1126" s="164">
        <v>1.71</v>
      </c>
      <c r="E1126" s="167" t="s">
        <v>170</v>
      </c>
    </row>
    <row r="1127" spans="1:5" ht="16.5" thickBot="1" x14ac:dyDescent="0.3">
      <c r="A1127" s="166">
        <v>45625</v>
      </c>
      <c r="B1127" s="171" t="s">
        <v>119</v>
      </c>
      <c r="C1127" s="167" t="s">
        <v>163</v>
      </c>
      <c r="D1127" s="164">
        <v>1.7</v>
      </c>
      <c r="E1127" s="167" t="s">
        <v>170</v>
      </c>
    </row>
    <row r="1128" spans="1:5" ht="16.5" thickBot="1" x14ac:dyDescent="0.3">
      <c r="A1128" s="166">
        <v>45625</v>
      </c>
      <c r="B1128" s="171" t="s">
        <v>119</v>
      </c>
      <c r="C1128" s="167" t="s">
        <v>163</v>
      </c>
      <c r="D1128" s="164">
        <v>1.62</v>
      </c>
      <c r="E1128" s="167" t="s">
        <v>170</v>
      </c>
    </row>
    <row r="1129" spans="1:5" ht="16.5" thickBot="1" x14ac:dyDescent="0.3">
      <c r="A1129" s="166">
        <v>45625</v>
      </c>
      <c r="B1129" s="171" t="s">
        <v>119</v>
      </c>
      <c r="C1129" s="167" t="s">
        <v>167</v>
      </c>
      <c r="D1129" s="164">
        <v>1.88</v>
      </c>
      <c r="E1129" s="167" t="s">
        <v>171</v>
      </c>
    </row>
    <row r="1130" spans="1:5" ht="16.5" thickBot="1" x14ac:dyDescent="0.3">
      <c r="A1130" s="166">
        <v>45625</v>
      </c>
      <c r="B1130" s="171" t="s">
        <v>119</v>
      </c>
      <c r="C1130" s="167" t="s">
        <v>164</v>
      </c>
      <c r="D1130" s="168">
        <v>1.53</v>
      </c>
      <c r="E1130" s="167" t="s">
        <v>170</v>
      </c>
    </row>
    <row r="1131" spans="1:5" ht="16.5" thickBot="1" x14ac:dyDescent="0.3">
      <c r="A1131" s="166">
        <v>45625</v>
      </c>
      <c r="B1131" s="171" t="s">
        <v>119</v>
      </c>
      <c r="C1131" s="167" t="s">
        <v>164</v>
      </c>
      <c r="D1131" s="164">
        <v>1.59</v>
      </c>
      <c r="E1131" s="167" t="s">
        <v>170</v>
      </c>
    </row>
    <row r="1132" spans="1:5" ht="16.5" thickBot="1" x14ac:dyDescent="0.3">
      <c r="A1132" s="166">
        <v>45625</v>
      </c>
      <c r="B1132" s="171" t="s">
        <v>119</v>
      </c>
      <c r="C1132" s="167" t="s">
        <v>163</v>
      </c>
      <c r="D1132" s="164">
        <v>1.7</v>
      </c>
      <c r="E1132" s="167" t="s">
        <v>170</v>
      </c>
    </row>
    <row r="1133" spans="1:5" ht="16.5" thickBot="1" x14ac:dyDescent="0.3">
      <c r="A1133" s="166">
        <v>45625</v>
      </c>
      <c r="B1133" s="171" t="s">
        <v>119</v>
      </c>
      <c r="C1133" s="167" t="s">
        <v>165</v>
      </c>
      <c r="D1133" s="164">
        <v>1.54</v>
      </c>
      <c r="E1133" s="167" t="s">
        <v>170</v>
      </c>
    </row>
    <row r="1134" spans="1:5" ht="16.5" thickBot="1" x14ac:dyDescent="0.3">
      <c r="A1134" s="166">
        <v>45625</v>
      </c>
      <c r="B1134" s="171" t="s">
        <v>119</v>
      </c>
      <c r="C1134" s="167" t="s">
        <v>164</v>
      </c>
      <c r="D1134" s="164">
        <v>1.62</v>
      </c>
      <c r="E1134" s="167" t="s">
        <v>170</v>
      </c>
    </row>
    <row r="1135" spans="1:5" ht="16.5" thickBot="1" x14ac:dyDescent="0.3">
      <c r="A1135" s="166">
        <v>45625</v>
      </c>
      <c r="B1135" s="171" t="s">
        <v>119</v>
      </c>
      <c r="C1135" s="167" t="s">
        <v>164</v>
      </c>
      <c r="D1135" s="164">
        <v>1.71</v>
      </c>
      <c r="E1135" s="167" t="s">
        <v>170</v>
      </c>
    </row>
    <row r="1136" spans="1:5" ht="16.5" thickBot="1" x14ac:dyDescent="0.3">
      <c r="A1136" s="166">
        <v>45625</v>
      </c>
      <c r="B1136" s="171" t="s">
        <v>119</v>
      </c>
      <c r="C1136" s="167" t="s">
        <v>164</v>
      </c>
      <c r="D1136" s="168">
        <v>1.6</v>
      </c>
      <c r="E1136" s="167" t="s">
        <v>170</v>
      </c>
    </row>
    <row r="1137" spans="1:5" ht="16.5" thickBot="1" x14ac:dyDescent="0.3">
      <c r="A1137" s="166">
        <v>45625</v>
      </c>
      <c r="B1137" s="171" t="s">
        <v>119</v>
      </c>
      <c r="C1137" s="167" t="s">
        <v>164</v>
      </c>
      <c r="D1137" s="168">
        <v>1.53</v>
      </c>
      <c r="E1137" s="167" t="s">
        <v>170</v>
      </c>
    </row>
    <row r="1138" spans="1:5" ht="16.5" thickBot="1" x14ac:dyDescent="0.3">
      <c r="A1138" s="166">
        <v>45625</v>
      </c>
      <c r="B1138" s="171" t="s">
        <v>119</v>
      </c>
      <c r="C1138" s="167" t="s">
        <v>164</v>
      </c>
      <c r="D1138" s="168">
        <v>1.6</v>
      </c>
      <c r="E1138" s="167" t="s">
        <v>170</v>
      </c>
    </row>
    <row r="1139" spans="1:5" ht="16.5" thickBot="1" x14ac:dyDescent="0.3">
      <c r="A1139" s="166">
        <v>45625</v>
      </c>
      <c r="B1139" s="171" t="s">
        <v>119</v>
      </c>
      <c r="C1139" s="167" t="s">
        <v>163</v>
      </c>
      <c r="D1139" s="164">
        <v>1.7</v>
      </c>
      <c r="E1139" s="167" t="s">
        <v>171</v>
      </c>
    </row>
    <row r="1140" spans="1:5" ht="16.5" thickBot="1" x14ac:dyDescent="0.3">
      <c r="A1140" s="166">
        <v>45625</v>
      </c>
      <c r="B1140" s="171" t="s">
        <v>119</v>
      </c>
      <c r="C1140" s="167" t="s">
        <v>163</v>
      </c>
      <c r="D1140" s="164">
        <v>1.7</v>
      </c>
      <c r="E1140" s="167" t="s">
        <v>170</v>
      </c>
    </row>
    <row r="1141" spans="1:5" ht="16.5" thickBot="1" x14ac:dyDescent="0.3">
      <c r="A1141" s="166">
        <v>45625</v>
      </c>
      <c r="B1141" s="171" t="s">
        <v>119</v>
      </c>
      <c r="C1141" s="167" t="s">
        <v>166</v>
      </c>
      <c r="D1141" s="164">
        <v>1.55</v>
      </c>
      <c r="E1141" s="167" t="s">
        <v>170</v>
      </c>
    </row>
    <row r="1142" spans="1:5" ht="16.5" thickBot="1" x14ac:dyDescent="0.3">
      <c r="A1142" s="166">
        <v>45626</v>
      </c>
      <c r="B1142" s="171" t="s">
        <v>119</v>
      </c>
      <c r="C1142" s="167" t="s">
        <v>163</v>
      </c>
      <c r="D1142" s="164">
        <v>1.7</v>
      </c>
      <c r="E1142" s="167" t="s">
        <v>170</v>
      </c>
    </row>
    <row r="1143" spans="1:5" ht="16.5" thickBot="1" x14ac:dyDescent="0.3">
      <c r="A1143" s="166">
        <v>45626</v>
      </c>
      <c r="B1143" s="171" t="s">
        <v>119</v>
      </c>
      <c r="C1143" s="167" t="s">
        <v>167</v>
      </c>
      <c r="D1143" s="164">
        <v>1.5</v>
      </c>
      <c r="E1143" s="167" t="s">
        <v>170</v>
      </c>
    </row>
    <row r="1144" spans="1:5" ht="16.5" thickBot="1" x14ac:dyDescent="0.3">
      <c r="A1144" s="166">
        <v>45626</v>
      </c>
      <c r="B1144" s="171" t="s">
        <v>119</v>
      </c>
      <c r="C1144" s="167" t="s">
        <v>167</v>
      </c>
      <c r="D1144" s="164">
        <v>1.88</v>
      </c>
      <c r="E1144" s="167" t="s">
        <v>171</v>
      </c>
    </row>
    <row r="1145" spans="1:5" ht="16.5" thickBot="1" x14ac:dyDescent="0.3">
      <c r="A1145" s="166">
        <v>45626</v>
      </c>
      <c r="B1145" s="171" t="s">
        <v>119</v>
      </c>
      <c r="C1145" s="167" t="s">
        <v>163</v>
      </c>
      <c r="D1145" s="164">
        <v>1.7</v>
      </c>
      <c r="E1145" s="167" t="s">
        <v>170</v>
      </c>
    </row>
    <row r="1146" spans="1:5" ht="16.5" thickBot="1" x14ac:dyDescent="0.3">
      <c r="A1146" s="166">
        <v>45626</v>
      </c>
      <c r="B1146" s="171" t="s">
        <v>119</v>
      </c>
      <c r="C1146" s="167" t="s">
        <v>163</v>
      </c>
      <c r="D1146" s="164">
        <v>1.7</v>
      </c>
      <c r="E1146" s="167" t="s">
        <v>171</v>
      </c>
    </row>
    <row r="1147" spans="1:5" ht="16.5" thickBot="1" x14ac:dyDescent="0.3">
      <c r="A1147" s="166">
        <v>45626</v>
      </c>
      <c r="B1147" s="171" t="s">
        <v>119</v>
      </c>
      <c r="C1147" s="167" t="s">
        <v>163</v>
      </c>
      <c r="D1147" s="164">
        <v>1.7</v>
      </c>
      <c r="E1147" s="167" t="s">
        <v>170</v>
      </c>
    </row>
    <row r="1148" spans="1:5" ht="16.5" thickBot="1" x14ac:dyDescent="0.3">
      <c r="A1148" s="166">
        <v>45626</v>
      </c>
      <c r="B1148" s="171" t="s">
        <v>119</v>
      </c>
      <c r="C1148" s="167" t="s">
        <v>166</v>
      </c>
      <c r="D1148" s="164">
        <v>1.55</v>
      </c>
      <c r="E1148" s="167" t="s">
        <v>170</v>
      </c>
    </row>
    <row r="1149" spans="1:5" ht="16.5" thickBot="1" x14ac:dyDescent="0.3">
      <c r="A1149" s="172">
        <v>45627</v>
      </c>
      <c r="B1149" s="171" t="s">
        <v>119</v>
      </c>
      <c r="C1149" s="175" t="s">
        <v>167</v>
      </c>
      <c r="D1149" s="178">
        <v>1.88</v>
      </c>
      <c r="E1149" s="175" t="s">
        <v>171</v>
      </c>
    </row>
    <row r="1150" spans="1:5" ht="16.5" thickBot="1" x14ac:dyDescent="0.3">
      <c r="A1150" s="172">
        <v>45627</v>
      </c>
      <c r="B1150" s="171" t="s">
        <v>119</v>
      </c>
      <c r="C1150" s="175" t="s">
        <v>163</v>
      </c>
      <c r="D1150" s="177">
        <v>1.7</v>
      </c>
      <c r="E1150" s="175" t="s">
        <v>170</v>
      </c>
    </row>
    <row r="1151" spans="1:5" ht="16.5" thickBot="1" x14ac:dyDescent="0.3">
      <c r="A1151" s="172">
        <v>45628</v>
      </c>
      <c r="B1151" s="171" t="s">
        <v>119</v>
      </c>
      <c r="C1151" s="175" t="s">
        <v>164</v>
      </c>
      <c r="D1151" s="178">
        <v>1.53</v>
      </c>
      <c r="E1151" s="175" t="s">
        <v>170</v>
      </c>
    </row>
    <row r="1152" spans="1:5" ht="16.5" thickBot="1" x14ac:dyDescent="0.3">
      <c r="A1152" s="172">
        <v>45628</v>
      </c>
      <c r="B1152" s="171" t="s">
        <v>119</v>
      </c>
      <c r="C1152" s="175" t="s">
        <v>164</v>
      </c>
      <c r="D1152" s="178">
        <v>1.59</v>
      </c>
      <c r="E1152" s="175" t="s">
        <v>170</v>
      </c>
    </row>
    <row r="1153" spans="1:5" ht="16.5" thickBot="1" x14ac:dyDescent="0.3">
      <c r="A1153" s="172">
        <v>45628</v>
      </c>
      <c r="B1153" s="171" t="s">
        <v>119</v>
      </c>
      <c r="C1153" s="175" t="s">
        <v>164</v>
      </c>
      <c r="D1153" s="178">
        <v>1.61</v>
      </c>
      <c r="E1153" s="175" t="s">
        <v>170</v>
      </c>
    </row>
    <row r="1154" spans="1:5" ht="16.5" thickBot="1" x14ac:dyDescent="0.3">
      <c r="A1154" s="172">
        <v>45628</v>
      </c>
      <c r="B1154" s="171" t="s">
        <v>119</v>
      </c>
      <c r="C1154" s="175" t="s">
        <v>164</v>
      </c>
      <c r="D1154" s="177">
        <v>1.53</v>
      </c>
      <c r="E1154" s="175" t="s">
        <v>170</v>
      </c>
    </row>
    <row r="1155" spans="1:5" ht="16.5" thickBot="1" x14ac:dyDescent="0.3">
      <c r="A1155" s="172">
        <v>45628</v>
      </c>
      <c r="B1155" s="171" t="s">
        <v>119</v>
      </c>
      <c r="C1155" s="175" t="s">
        <v>164</v>
      </c>
      <c r="D1155" s="177">
        <v>1.71</v>
      </c>
      <c r="E1155" s="175" t="s">
        <v>170</v>
      </c>
    </row>
    <row r="1156" spans="1:5" ht="16.5" thickBot="1" x14ac:dyDescent="0.3">
      <c r="A1156" s="172">
        <v>45628</v>
      </c>
      <c r="B1156" s="171" t="s">
        <v>119</v>
      </c>
      <c r="C1156" s="175" t="s">
        <v>164</v>
      </c>
      <c r="D1156" s="178">
        <v>1.6</v>
      </c>
      <c r="E1156" s="175" t="s">
        <v>170</v>
      </c>
    </row>
    <row r="1157" spans="1:5" ht="16.5" thickBot="1" x14ac:dyDescent="0.3">
      <c r="A1157" s="172">
        <v>45628</v>
      </c>
      <c r="B1157" s="171" t="s">
        <v>119</v>
      </c>
      <c r="C1157" s="175" t="s">
        <v>168</v>
      </c>
      <c r="D1157" s="177">
        <v>1.66</v>
      </c>
      <c r="E1157" s="175" t="s">
        <v>170</v>
      </c>
    </row>
    <row r="1158" spans="1:5" ht="16.5" thickBot="1" x14ac:dyDescent="0.3">
      <c r="A1158" s="172">
        <v>45628</v>
      </c>
      <c r="B1158" s="171" t="s">
        <v>119</v>
      </c>
      <c r="C1158" s="175" t="s">
        <v>164</v>
      </c>
      <c r="D1158" s="176">
        <v>1.71</v>
      </c>
      <c r="E1158" s="175" t="s">
        <v>170</v>
      </c>
    </row>
    <row r="1159" spans="1:5" ht="16.5" thickBot="1" x14ac:dyDescent="0.3">
      <c r="A1159" s="172">
        <v>45628</v>
      </c>
      <c r="B1159" s="171" t="s">
        <v>119</v>
      </c>
      <c r="C1159" s="175" t="s">
        <v>163</v>
      </c>
      <c r="D1159" s="177">
        <v>1.7</v>
      </c>
      <c r="E1159" s="175" t="s">
        <v>170</v>
      </c>
    </row>
    <row r="1160" spans="1:5" ht="16.5" thickBot="1" x14ac:dyDescent="0.3">
      <c r="A1160" s="172">
        <v>45628</v>
      </c>
      <c r="B1160" s="171" t="s">
        <v>119</v>
      </c>
      <c r="C1160" s="175" t="s">
        <v>163</v>
      </c>
      <c r="D1160" s="176">
        <v>1.62</v>
      </c>
      <c r="E1160" s="175" t="s">
        <v>170</v>
      </c>
    </row>
    <row r="1161" spans="1:5" ht="16.5" thickBot="1" x14ac:dyDescent="0.3">
      <c r="A1161" s="172">
        <v>45628</v>
      </c>
      <c r="B1161" s="171" t="s">
        <v>119</v>
      </c>
      <c r="C1161" s="175" t="s">
        <v>167</v>
      </c>
      <c r="D1161" s="178">
        <v>1.88</v>
      </c>
      <c r="E1161" s="175" t="s">
        <v>171</v>
      </c>
    </row>
    <row r="1162" spans="1:5" ht="16.5" thickBot="1" x14ac:dyDescent="0.3">
      <c r="A1162" s="172">
        <v>45628</v>
      </c>
      <c r="B1162" s="171" t="s">
        <v>119</v>
      </c>
      <c r="C1162" s="175" t="s">
        <v>163</v>
      </c>
      <c r="D1162" s="177">
        <v>1.68</v>
      </c>
      <c r="E1162" s="175" t="s">
        <v>170</v>
      </c>
    </row>
    <row r="1163" spans="1:5" ht="16.5" thickBot="1" x14ac:dyDescent="0.3">
      <c r="A1163" s="172">
        <v>45628</v>
      </c>
      <c r="B1163" s="171" t="s">
        <v>119</v>
      </c>
      <c r="C1163" s="175" t="s">
        <v>163</v>
      </c>
      <c r="D1163" s="177">
        <v>1.68</v>
      </c>
      <c r="E1163" s="175" t="s">
        <v>170</v>
      </c>
    </row>
    <row r="1164" spans="1:5" ht="16.5" thickBot="1" x14ac:dyDescent="0.3">
      <c r="A1164" s="172">
        <v>45628</v>
      </c>
      <c r="B1164" s="171" t="s">
        <v>119</v>
      </c>
      <c r="C1164" s="175" t="s">
        <v>164</v>
      </c>
      <c r="D1164" s="177">
        <v>1.61</v>
      </c>
      <c r="E1164" s="175" t="s">
        <v>170</v>
      </c>
    </row>
    <row r="1165" spans="1:5" ht="16.5" thickBot="1" x14ac:dyDescent="0.3">
      <c r="A1165" s="172">
        <v>45629</v>
      </c>
      <c r="B1165" s="171" t="s">
        <v>119</v>
      </c>
      <c r="C1165" s="175" t="s">
        <v>168</v>
      </c>
      <c r="D1165" s="177">
        <v>1.66</v>
      </c>
      <c r="E1165" s="175" t="s">
        <v>170</v>
      </c>
    </row>
    <row r="1166" spans="1:5" ht="16.5" thickBot="1" x14ac:dyDescent="0.3">
      <c r="A1166" s="172">
        <v>45629</v>
      </c>
      <c r="B1166" s="171" t="s">
        <v>119</v>
      </c>
      <c r="C1166" s="175" t="s">
        <v>164</v>
      </c>
      <c r="D1166" s="176">
        <v>1.71</v>
      </c>
      <c r="E1166" s="175" t="s">
        <v>170</v>
      </c>
    </row>
    <row r="1167" spans="1:5" ht="16.5" thickBot="1" x14ac:dyDescent="0.3">
      <c r="A1167" s="172">
        <v>45629</v>
      </c>
      <c r="B1167" s="171" t="s">
        <v>119</v>
      </c>
      <c r="C1167" s="175" t="s">
        <v>163</v>
      </c>
      <c r="D1167" s="176">
        <v>1.62</v>
      </c>
      <c r="E1167" s="175" t="s">
        <v>170</v>
      </c>
    </row>
    <row r="1168" spans="1:5" ht="16.5" thickBot="1" x14ac:dyDescent="0.3">
      <c r="A1168" s="172">
        <v>45629</v>
      </c>
      <c r="B1168" s="171" t="s">
        <v>119</v>
      </c>
      <c r="C1168" s="175" t="s">
        <v>163</v>
      </c>
      <c r="D1168" s="177">
        <v>1.7</v>
      </c>
      <c r="E1168" s="175" t="s">
        <v>170</v>
      </c>
    </row>
    <row r="1169" spans="1:5" ht="16.5" thickBot="1" x14ac:dyDescent="0.3">
      <c r="A1169" s="172">
        <v>45629</v>
      </c>
      <c r="B1169" s="171" t="s">
        <v>119</v>
      </c>
      <c r="C1169" s="175" t="s">
        <v>164</v>
      </c>
      <c r="D1169" s="177">
        <v>1.61</v>
      </c>
      <c r="E1169" s="175" t="s">
        <v>170</v>
      </c>
    </row>
    <row r="1170" spans="1:5" ht="16.5" thickBot="1" x14ac:dyDescent="0.3">
      <c r="A1170" s="172">
        <v>45629</v>
      </c>
      <c r="B1170" s="171" t="s">
        <v>119</v>
      </c>
      <c r="C1170" s="175" t="s">
        <v>163</v>
      </c>
      <c r="D1170" s="177">
        <v>1.68</v>
      </c>
      <c r="E1170" s="175" t="s">
        <v>170</v>
      </c>
    </row>
    <row r="1171" spans="1:5" ht="16.5" thickBot="1" x14ac:dyDescent="0.3">
      <c r="A1171" s="172">
        <v>45629</v>
      </c>
      <c r="B1171" s="171" t="s">
        <v>119</v>
      </c>
      <c r="C1171" s="175" t="s">
        <v>163</v>
      </c>
      <c r="D1171" s="177">
        <v>1.68</v>
      </c>
      <c r="E1171" s="175" t="s">
        <v>170</v>
      </c>
    </row>
    <row r="1172" spans="1:5" ht="16.5" thickBot="1" x14ac:dyDescent="0.3">
      <c r="A1172" s="172">
        <v>45629</v>
      </c>
      <c r="B1172" s="171" t="s">
        <v>119</v>
      </c>
      <c r="C1172" s="175" t="s">
        <v>167</v>
      </c>
      <c r="D1172" s="178">
        <v>1.88</v>
      </c>
      <c r="E1172" s="175" t="s">
        <v>171</v>
      </c>
    </row>
    <row r="1173" spans="1:5" ht="16.5" thickBot="1" x14ac:dyDescent="0.3">
      <c r="A1173" s="172">
        <v>45629</v>
      </c>
      <c r="B1173" s="171" t="s">
        <v>119</v>
      </c>
      <c r="C1173" s="175" t="s">
        <v>164</v>
      </c>
      <c r="D1173" s="178">
        <v>1.53</v>
      </c>
      <c r="E1173" s="175" t="s">
        <v>170</v>
      </c>
    </row>
    <row r="1174" spans="1:5" ht="16.5" thickBot="1" x14ac:dyDescent="0.3">
      <c r="A1174" s="172">
        <v>45629</v>
      </c>
      <c r="B1174" s="171" t="s">
        <v>119</v>
      </c>
      <c r="C1174" s="175" t="s">
        <v>164</v>
      </c>
      <c r="D1174" s="178">
        <v>1.59</v>
      </c>
      <c r="E1174" s="175" t="s">
        <v>170</v>
      </c>
    </row>
    <row r="1175" spans="1:5" ht="16.5" thickBot="1" x14ac:dyDescent="0.3">
      <c r="A1175" s="172">
        <v>45629</v>
      </c>
      <c r="B1175" s="171" t="s">
        <v>119</v>
      </c>
      <c r="C1175" s="175" t="s">
        <v>164</v>
      </c>
      <c r="D1175" s="178">
        <v>1.61</v>
      </c>
      <c r="E1175" s="175" t="s">
        <v>170</v>
      </c>
    </row>
    <row r="1176" spans="1:5" ht="16.5" thickBot="1" x14ac:dyDescent="0.3">
      <c r="A1176" s="172">
        <v>45629</v>
      </c>
      <c r="B1176" s="171" t="s">
        <v>119</v>
      </c>
      <c r="C1176" s="175" t="s">
        <v>165</v>
      </c>
      <c r="D1176" s="177">
        <v>1.54</v>
      </c>
      <c r="E1176" s="175" t="s">
        <v>170</v>
      </c>
    </row>
    <row r="1177" spans="1:5" ht="16.5" thickBot="1" x14ac:dyDescent="0.3">
      <c r="A1177" s="172">
        <v>45629</v>
      </c>
      <c r="B1177" s="171" t="s">
        <v>119</v>
      </c>
      <c r="C1177" s="175" t="s">
        <v>164</v>
      </c>
      <c r="D1177" s="177">
        <v>1.53</v>
      </c>
      <c r="E1177" s="175" t="s">
        <v>170</v>
      </c>
    </row>
    <row r="1178" spans="1:5" ht="16.5" thickBot="1" x14ac:dyDescent="0.3">
      <c r="A1178" s="172">
        <v>45629</v>
      </c>
      <c r="B1178" s="171" t="s">
        <v>119</v>
      </c>
      <c r="C1178" s="175" t="s">
        <v>164</v>
      </c>
      <c r="D1178" s="178">
        <v>1.6</v>
      </c>
      <c r="E1178" s="175" t="s">
        <v>170</v>
      </c>
    </row>
    <row r="1179" spans="1:5" ht="16.5" thickBot="1" x14ac:dyDescent="0.3">
      <c r="A1179" s="172">
        <v>45629</v>
      </c>
      <c r="B1179" s="171" t="s">
        <v>119</v>
      </c>
      <c r="C1179" s="175" t="s">
        <v>164</v>
      </c>
      <c r="D1179" s="177">
        <v>1.71</v>
      </c>
      <c r="E1179" s="175" t="s">
        <v>170</v>
      </c>
    </row>
    <row r="1180" spans="1:5" ht="16.5" thickBot="1" x14ac:dyDescent="0.3">
      <c r="A1180" s="172">
        <v>45630</v>
      </c>
      <c r="B1180" s="171" t="s">
        <v>119</v>
      </c>
      <c r="C1180" s="175" t="s">
        <v>168</v>
      </c>
      <c r="D1180" s="177">
        <v>1.66</v>
      </c>
      <c r="E1180" s="175" t="s">
        <v>170</v>
      </c>
    </row>
    <row r="1181" spans="1:5" ht="16.5" thickBot="1" x14ac:dyDescent="0.3">
      <c r="A1181" s="172">
        <v>45630</v>
      </c>
      <c r="B1181" s="171" t="s">
        <v>119</v>
      </c>
      <c r="C1181" s="175" t="s">
        <v>164</v>
      </c>
      <c r="D1181" s="176">
        <v>1.71</v>
      </c>
      <c r="E1181" s="175" t="s">
        <v>170</v>
      </c>
    </row>
    <row r="1182" spans="1:5" ht="16.5" thickBot="1" x14ac:dyDescent="0.3">
      <c r="A1182" s="172">
        <v>45630</v>
      </c>
      <c r="B1182" s="171" t="s">
        <v>119</v>
      </c>
      <c r="C1182" s="175" t="s">
        <v>163</v>
      </c>
      <c r="D1182" s="177">
        <v>1.7</v>
      </c>
      <c r="E1182" s="175" t="s">
        <v>170</v>
      </c>
    </row>
    <row r="1183" spans="1:5" ht="16.5" thickBot="1" x14ac:dyDescent="0.3">
      <c r="A1183" s="172">
        <v>45630</v>
      </c>
      <c r="B1183" s="171" t="s">
        <v>119</v>
      </c>
      <c r="C1183" s="175" t="s">
        <v>163</v>
      </c>
      <c r="D1183" s="176">
        <v>1.62</v>
      </c>
      <c r="E1183" s="175" t="s">
        <v>170</v>
      </c>
    </row>
    <row r="1184" spans="1:5" ht="16.5" thickBot="1" x14ac:dyDescent="0.3">
      <c r="A1184" s="172">
        <v>45630</v>
      </c>
      <c r="B1184" s="171" t="s">
        <v>119</v>
      </c>
      <c r="C1184" s="175" t="s">
        <v>163</v>
      </c>
      <c r="D1184" s="177">
        <v>1.68</v>
      </c>
      <c r="E1184" s="175" t="s">
        <v>170</v>
      </c>
    </row>
    <row r="1185" spans="1:5" ht="16.5" thickBot="1" x14ac:dyDescent="0.3">
      <c r="A1185" s="172">
        <v>45630</v>
      </c>
      <c r="B1185" s="171" t="s">
        <v>119</v>
      </c>
      <c r="C1185" s="175" t="s">
        <v>163</v>
      </c>
      <c r="D1185" s="177">
        <v>1.68</v>
      </c>
      <c r="E1185" s="175" t="s">
        <v>170</v>
      </c>
    </row>
    <row r="1186" spans="1:5" ht="16.5" thickBot="1" x14ac:dyDescent="0.3">
      <c r="A1186" s="172">
        <v>45630</v>
      </c>
      <c r="B1186" s="171" t="s">
        <v>119</v>
      </c>
      <c r="C1186" s="175" t="s">
        <v>164</v>
      </c>
      <c r="D1186" s="177">
        <v>1.61</v>
      </c>
      <c r="E1186" s="175" t="s">
        <v>170</v>
      </c>
    </row>
    <row r="1187" spans="1:5" ht="16.5" thickBot="1" x14ac:dyDescent="0.3">
      <c r="A1187" s="172">
        <v>45630</v>
      </c>
      <c r="B1187" s="171" t="s">
        <v>119</v>
      </c>
      <c r="C1187" s="175" t="s">
        <v>164</v>
      </c>
      <c r="D1187" s="178">
        <v>1.59</v>
      </c>
      <c r="E1187" s="175" t="s">
        <v>170</v>
      </c>
    </row>
    <row r="1188" spans="1:5" ht="16.5" thickBot="1" x14ac:dyDescent="0.3">
      <c r="A1188" s="172">
        <v>45630</v>
      </c>
      <c r="B1188" s="171" t="s">
        <v>119</v>
      </c>
      <c r="C1188" s="175" t="s">
        <v>163</v>
      </c>
      <c r="D1188" s="177">
        <v>1.7</v>
      </c>
      <c r="E1188" s="175" t="s">
        <v>170</v>
      </c>
    </row>
    <row r="1189" spans="1:5" ht="16.5" thickBot="1" x14ac:dyDescent="0.3">
      <c r="A1189" s="172">
        <v>45630</v>
      </c>
      <c r="B1189" s="171" t="s">
        <v>119</v>
      </c>
      <c r="C1189" s="175" t="s">
        <v>164</v>
      </c>
      <c r="D1189" s="178">
        <v>1.53</v>
      </c>
      <c r="E1189" s="175" t="s">
        <v>170</v>
      </c>
    </row>
    <row r="1190" spans="1:5" ht="16.5" thickBot="1" x14ac:dyDescent="0.3">
      <c r="A1190" s="172">
        <v>45630</v>
      </c>
      <c r="B1190" s="171" t="s">
        <v>119</v>
      </c>
      <c r="C1190" s="175" t="s">
        <v>165</v>
      </c>
      <c r="D1190" s="177">
        <v>1.54</v>
      </c>
      <c r="E1190" s="175" t="s">
        <v>170</v>
      </c>
    </row>
    <row r="1191" spans="1:5" ht="16.5" thickBot="1" x14ac:dyDescent="0.3">
      <c r="A1191" s="172">
        <v>45630</v>
      </c>
      <c r="B1191" s="171" t="s">
        <v>119</v>
      </c>
      <c r="C1191" s="175" t="s">
        <v>164</v>
      </c>
      <c r="D1191" s="178">
        <v>1.61</v>
      </c>
      <c r="E1191" s="175" t="s">
        <v>170</v>
      </c>
    </row>
    <row r="1192" spans="1:5" ht="16.5" thickBot="1" x14ac:dyDescent="0.3">
      <c r="A1192" s="172">
        <v>45630</v>
      </c>
      <c r="B1192" s="171" t="s">
        <v>119</v>
      </c>
      <c r="C1192" s="175" t="s">
        <v>164</v>
      </c>
      <c r="D1192" s="177">
        <v>1.71</v>
      </c>
      <c r="E1192" s="175" t="s">
        <v>170</v>
      </c>
    </row>
    <row r="1193" spans="1:5" ht="16.5" thickBot="1" x14ac:dyDescent="0.3">
      <c r="A1193" s="172">
        <v>45630</v>
      </c>
      <c r="B1193" s="171" t="s">
        <v>119</v>
      </c>
      <c r="C1193" s="175" t="s">
        <v>164</v>
      </c>
      <c r="D1193" s="178">
        <v>1.6</v>
      </c>
      <c r="E1193" s="175" t="s">
        <v>170</v>
      </c>
    </row>
    <row r="1194" spans="1:5" ht="16.5" thickBot="1" x14ac:dyDescent="0.3">
      <c r="A1194" s="172">
        <v>45630</v>
      </c>
      <c r="B1194" s="171" t="s">
        <v>119</v>
      </c>
      <c r="C1194" s="175" t="s">
        <v>164</v>
      </c>
      <c r="D1194" s="177">
        <v>1.53</v>
      </c>
      <c r="E1194" s="175" t="s">
        <v>170</v>
      </c>
    </row>
    <row r="1195" spans="1:5" ht="16.5" thickBot="1" x14ac:dyDescent="0.3">
      <c r="A1195" s="172">
        <v>45631</v>
      </c>
      <c r="B1195" s="171" t="s">
        <v>119</v>
      </c>
      <c r="C1195" s="175" t="s">
        <v>168</v>
      </c>
      <c r="D1195" s="177">
        <v>1.66</v>
      </c>
      <c r="E1195" s="175" t="s">
        <v>170</v>
      </c>
    </row>
    <row r="1196" spans="1:5" ht="16.5" thickBot="1" x14ac:dyDescent="0.3">
      <c r="A1196" s="172">
        <v>45631</v>
      </c>
      <c r="B1196" s="171" t="s">
        <v>119</v>
      </c>
      <c r="C1196" s="175" t="s">
        <v>164</v>
      </c>
      <c r="D1196" s="176">
        <v>1.71</v>
      </c>
      <c r="E1196" s="175" t="s">
        <v>170</v>
      </c>
    </row>
    <row r="1197" spans="1:5" ht="16.5" thickBot="1" x14ac:dyDescent="0.3">
      <c r="A1197" s="172">
        <v>45631</v>
      </c>
      <c r="B1197" s="171" t="s">
        <v>119</v>
      </c>
      <c r="C1197" s="175" t="s">
        <v>163</v>
      </c>
      <c r="D1197" s="176">
        <v>1.62</v>
      </c>
      <c r="E1197" s="175" t="s">
        <v>170</v>
      </c>
    </row>
    <row r="1198" spans="1:5" ht="16.5" thickBot="1" x14ac:dyDescent="0.3">
      <c r="A1198" s="172">
        <v>45631</v>
      </c>
      <c r="B1198" s="171" t="s">
        <v>119</v>
      </c>
      <c r="C1198" s="175" t="s">
        <v>163</v>
      </c>
      <c r="D1198" s="177">
        <v>1.7</v>
      </c>
      <c r="E1198" s="175" t="s">
        <v>170</v>
      </c>
    </row>
    <row r="1199" spans="1:5" ht="16.5" thickBot="1" x14ac:dyDescent="0.3">
      <c r="A1199" s="172">
        <v>45631</v>
      </c>
      <c r="B1199" s="171" t="s">
        <v>119</v>
      </c>
      <c r="C1199" s="175" t="s">
        <v>164</v>
      </c>
      <c r="D1199" s="177">
        <v>1.61</v>
      </c>
      <c r="E1199" s="175" t="s">
        <v>170</v>
      </c>
    </row>
    <row r="1200" spans="1:5" ht="16.5" thickBot="1" x14ac:dyDescent="0.3">
      <c r="A1200" s="172">
        <v>45631</v>
      </c>
      <c r="B1200" s="171" t="s">
        <v>119</v>
      </c>
      <c r="C1200" s="175" t="s">
        <v>163</v>
      </c>
      <c r="D1200" s="177">
        <v>1.68</v>
      </c>
      <c r="E1200" s="175" t="s">
        <v>170</v>
      </c>
    </row>
    <row r="1201" spans="1:5" ht="16.5" thickBot="1" x14ac:dyDescent="0.3">
      <c r="A1201" s="172">
        <v>45631</v>
      </c>
      <c r="B1201" s="171" t="s">
        <v>119</v>
      </c>
      <c r="C1201" s="175" t="s">
        <v>164</v>
      </c>
      <c r="D1201" s="178">
        <v>1.53</v>
      </c>
      <c r="E1201" s="175" t="s">
        <v>170</v>
      </c>
    </row>
    <row r="1202" spans="1:5" ht="16.5" thickBot="1" x14ac:dyDescent="0.3">
      <c r="A1202" s="172">
        <v>45631</v>
      </c>
      <c r="B1202" s="171" t="s">
        <v>119</v>
      </c>
      <c r="C1202" s="175" t="s">
        <v>163</v>
      </c>
      <c r="D1202" s="177">
        <v>1.7</v>
      </c>
      <c r="E1202" s="175" t="s">
        <v>170</v>
      </c>
    </row>
    <row r="1203" spans="1:5" ht="16.5" thickBot="1" x14ac:dyDescent="0.3">
      <c r="A1203" s="172">
        <v>45631</v>
      </c>
      <c r="B1203" s="171" t="s">
        <v>119</v>
      </c>
      <c r="C1203" s="175" t="s">
        <v>164</v>
      </c>
      <c r="D1203" s="178">
        <v>1.59</v>
      </c>
      <c r="E1203" s="175" t="s">
        <v>170</v>
      </c>
    </row>
    <row r="1204" spans="1:5" ht="16.5" thickBot="1" x14ac:dyDescent="0.3">
      <c r="A1204" s="172">
        <v>45631</v>
      </c>
      <c r="B1204" s="171" t="s">
        <v>119</v>
      </c>
      <c r="C1204" s="175" t="s">
        <v>164</v>
      </c>
      <c r="D1204" s="178">
        <v>1.61</v>
      </c>
      <c r="E1204" s="175" t="s">
        <v>170</v>
      </c>
    </row>
    <row r="1205" spans="1:5" ht="16.5" thickBot="1" x14ac:dyDescent="0.3">
      <c r="A1205" s="172">
        <v>45631</v>
      </c>
      <c r="B1205" s="171" t="s">
        <v>119</v>
      </c>
      <c r="C1205" s="175" t="s">
        <v>165</v>
      </c>
      <c r="D1205" s="177">
        <v>1.54</v>
      </c>
      <c r="E1205" s="175" t="s">
        <v>170</v>
      </c>
    </row>
    <row r="1206" spans="1:5" ht="16.5" thickBot="1" x14ac:dyDescent="0.3">
      <c r="A1206" s="172">
        <v>45631</v>
      </c>
      <c r="B1206" s="171" t="s">
        <v>119</v>
      </c>
      <c r="C1206" s="175" t="s">
        <v>164</v>
      </c>
      <c r="D1206" s="177">
        <v>1.53</v>
      </c>
      <c r="E1206" s="175" t="s">
        <v>170</v>
      </c>
    </row>
    <row r="1207" spans="1:5" ht="16.5" thickBot="1" x14ac:dyDescent="0.3">
      <c r="A1207" s="172">
        <v>45631</v>
      </c>
      <c r="B1207" s="171" t="s">
        <v>119</v>
      </c>
      <c r="C1207" s="175" t="s">
        <v>164</v>
      </c>
      <c r="D1207" s="178">
        <v>1.6</v>
      </c>
      <c r="E1207" s="175" t="s">
        <v>170</v>
      </c>
    </row>
    <row r="1208" spans="1:5" ht="16.5" thickBot="1" x14ac:dyDescent="0.3">
      <c r="A1208" s="172">
        <v>45631</v>
      </c>
      <c r="B1208" s="171" t="s">
        <v>119</v>
      </c>
      <c r="C1208" s="175" t="s">
        <v>164</v>
      </c>
      <c r="D1208" s="177">
        <v>1.71</v>
      </c>
      <c r="E1208" s="175" t="s">
        <v>170</v>
      </c>
    </row>
    <row r="1209" spans="1:5" ht="16.5" thickBot="1" x14ac:dyDescent="0.3">
      <c r="A1209" s="172">
        <v>45632</v>
      </c>
      <c r="B1209" s="171" t="s">
        <v>119</v>
      </c>
      <c r="C1209" s="175" t="s">
        <v>163</v>
      </c>
      <c r="D1209" s="177">
        <v>1.7</v>
      </c>
      <c r="E1209" s="175" t="s">
        <v>170</v>
      </c>
    </row>
    <row r="1210" spans="1:5" ht="16.5" thickBot="1" x14ac:dyDescent="0.3">
      <c r="A1210" s="172">
        <v>45632</v>
      </c>
      <c r="B1210" s="171" t="s">
        <v>119</v>
      </c>
      <c r="C1210" s="175" t="s">
        <v>163</v>
      </c>
      <c r="D1210" s="176">
        <v>1.62</v>
      </c>
      <c r="E1210" s="175" t="s">
        <v>170</v>
      </c>
    </row>
    <row r="1211" spans="1:5" ht="16.5" thickBot="1" x14ac:dyDescent="0.3">
      <c r="A1211" s="172">
        <v>45632</v>
      </c>
      <c r="B1211" s="171" t="s">
        <v>119</v>
      </c>
      <c r="C1211" s="175" t="s">
        <v>164</v>
      </c>
      <c r="D1211" s="177">
        <v>1.61</v>
      </c>
      <c r="E1211" s="175" t="s">
        <v>170</v>
      </c>
    </row>
    <row r="1212" spans="1:5" ht="16.5" thickBot="1" x14ac:dyDescent="0.3">
      <c r="A1212" s="172">
        <v>45632</v>
      </c>
      <c r="B1212" s="171" t="s">
        <v>119</v>
      </c>
      <c r="C1212" s="175" t="s">
        <v>164</v>
      </c>
      <c r="D1212" s="178">
        <v>1.93</v>
      </c>
      <c r="E1212" s="175" t="s">
        <v>170</v>
      </c>
    </row>
    <row r="1213" spans="1:5" ht="16.5" thickBot="1" x14ac:dyDescent="0.3">
      <c r="A1213" s="172">
        <v>45632</v>
      </c>
      <c r="B1213" s="171" t="s">
        <v>119</v>
      </c>
      <c r="C1213" s="175" t="s">
        <v>164</v>
      </c>
      <c r="D1213" s="178">
        <v>1.59</v>
      </c>
      <c r="E1213" s="175" t="s">
        <v>170</v>
      </c>
    </row>
    <row r="1214" spans="1:5" ht="16.5" thickBot="1" x14ac:dyDescent="0.3">
      <c r="A1214" s="172">
        <v>45632</v>
      </c>
      <c r="B1214" s="171" t="s">
        <v>119</v>
      </c>
      <c r="C1214" s="175" t="s">
        <v>163</v>
      </c>
      <c r="D1214" s="177">
        <v>1.7</v>
      </c>
      <c r="E1214" s="175" t="s">
        <v>170</v>
      </c>
    </row>
    <row r="1215" spans="1:5" ht="16.5" thickBot="1" x14ac:dyDescent="0.3">
      <c r="A1215" s="172">
        <v>45632</v>
      </c>
      <c r="B1215" s="171" t="s">
        <v>119</v>
      </c>
      <c r="C1215" s="175" t="s">
        <v>164</v>
      </c>
      <c r="D1215" s="178">
        <v>1.53</v>
      </c>
      <c r="E1215" s="175" t="s">
        <v>170</v>
      </c>
    </row>
    <row r="1216" spans="1:5" ht="16.5" thickBot="1" x14ac:dyDescent="0.3">
      <c r="A1216" s="172">
        <v>45632</v>
      </c>
      <c r="B1216" s="171" t="s">
        <v>119</v>
      </c>
      <c r="C1216" s="175" t="s">
        <v>165</v>
      </c>
      <c r="D1216" s="177">
        <v>1.54</v>
      </c>
      <c r="E1216" s="175" t="s">
        <v>170</v>
      </c>
    </row>
    <row r="1217" spans="1:5" ht="16.5" thickBot="1" x14ac:dyDescent="0.3">
      <c r="A1217" s="172">
        <v>45632</v>
      </c>
      <c r="B1217" s="171" t="s">
        <v>119</v>
      </c>
      <c r="C1217" s="175" t="s">
        <v>164</v>
      </c>
      <c r="D1217" s="178">
        <v>1.61</v>
      </c>
      <c r="E1217" s="175" t="s">
        <v>170</v>
      </c>
    </row>
    <row r="1218" spans="1:5" ht="16.5" thickBot="1" x14ac:dyDescent="0.3">
      <c r="A1218" s="172">
        <v>45632</v>
      </c>
      <c r="B1218" s="171" t="s">
        <v>119</v>
      </c>
      <c r="C1218" s="175" t="s">
        <v>164</v>
      </c>
      <c r="D1218" s="177">
        <v>1.53</v>
      </c>
      <c r="E1218" s="175" t="s">
        <v>170</v>
      </c>
    </row>
    <row r="1219" spans="1:5" ht="16.5" thickBot="1" x14ac:dyDescent="0.3">
      <c r="A1219" s="172">
        <v>45632</v>
      </c>
      <c r="B1219" s="171" t="s">
        <v>119</v>
      </c>
      <c r="C1219" s="175" t="s">
        <v>164</v>
      </c>
      <c r="D1219" s="178">
        <v>1.6</v>
      </c>
      <c r="E1219" s="175" t="s">
        <v>170</v>
      </c>
    </row>
    <row r="1220" spans="1:5" ht="16.5" thickBot="1" x14ac:dyDescent="0.3">
      <c r="A1220" s="172">
        <v>45632</v>
      </c>
      <c r="B1220" s="171" t="s">
        <v>119</v>
      </c>
      <c r="C1220" s="175" t="s">
        <v>164</v>
      </c>
      <c r="D1220" s="177">
        <v>1.71</v>
      </c>
      <c r="E1220" s="175" t="s">
        <v>170</v>
      </c>
    </row>
    <row r="1221" spans="1:5" ht="16.5" thickBot="1" x14ac:dyDescent="0.3">
      <c r="A1221" s="172">
        <v>45633</v>
      </c>
      <c r="B1221" s="171" t="s">
        <v>119</v>
      </c>
      <c r="C1221" s="175" t="s">
        <v>163</v>
      </c>
      <c r="D1221" s="176">
        <v>1.62</v>
      </c>
      <c r="E1221" s="175" t="s">
        <v>170</v>
      </c>
    </row>
    <row r="1222" spans="1:5" ht="16.5" thickBot="1" x14ac:dyDescent="0.3">
      <c r="A1222" s="172">
        <v>45634</v>
      </c>
      <c r="B1222" s="171" t="s">
        <v>119</v>
      </c>
      <c r="C1222" s="175" t="s">
        <v>163</v>
      </c>
      <c r="D1222" s="176">
        <v>1.62</v>
      </c>
      <c r="E1222" s="175" t="s">
        <v>170</v>
      </c>
    </row>
    <row r="1223" spans="1:5" ht="16.5" thickBot="1" x14ac:dyDescent="0.3">
      <c r="A1223" s="172">
        <v>45635</v>
      </c>
      <c r="B1223" s="171" t="s">
        <v>119</v>
      </c>
      <c r="C1223" s="175" t="s">
        <v>163</v>
      </c>
      <c r="D1223" s="177">
        <v>1.7</v>
      </c>
      <c r="E1223" s="175" t="s">
        <v>170</v>
      </c>
    </row>
    <row r="1224" spans="1:5" ht="16.5" thickBot="1" x14ac:dyDescent="0.3">
      <c r="A1224" s="172">
        <v>45635</v>
      </c>
      <c r="B1224" s="171" t="s">
        <v>119</v>
      </c>
      <c r="C1224" s="175" t="s">
        <v>164</v>
      </c>
      <c r="D1224" s="178">
        <v>1.59</v>
      </c>
      <c r="E1224" s="175" t="s">
        <v>170</v>
      </c>
    </row>
    <row r="1225" spans="1:5" ht="16.5" thickBot="1" x14ac:dyDescent="0.3">
      <c r="A1225" s="172">
        <v>45635</v>
      </c>
      <c r="B1225" s="171" t="s">
        <v>119</v>
      </c>
      <c r="C1225" s="175" t="s">
        <v>164</v>
      </c>
      <c r="D1225" s="177">
        <v>1.71</v>
      </c>
      <c r="E1225" s="175" t="s">
        <v>170</v>
      </c>
    </row>
    <row r="1226" spans="1:5" ht="16.5" thickBot="1" x14ac:dyDescent="0.3">
      <c r="A1226" s="172">
        <v>45635</v>
      </c>
      <c r="B1226" s="171" t="s">
        <v>119</v>
      </c>
      <c r="C1226" s="175" t="s">
        <v>164</v>
      </c>
      <c r="D1226" s="178">
        <v>1.6</v>
      </c>
      <c r="E1226" s="175" t="s">
        <v>170</v>
      </c>
    </row>
    <row r="1227" spans="1:5" ht="16.5" thickBot="1" x14ac:dyDescent="0.3">
      <c r="A1227" s="172">
        <v>45635</v>
      </c>
      <c r="B1227" s="171" t="s">
        <v>119</v>
      </c>
      <c r="C1227" s="175" t="s">
        <v>164</v>
      </c>
      <c r="D1227" s="177">
        <v>1.53</v>
      </c>
      <c r="E1227" s="175" t="s">
        <v>170</v>
      </c>
    </row>
    <row r="1228" spans="1:5" ht="16.5" thickBot="1" x14ac:dyDescent="0.3">
      <c r="A1228" s="172">
        <v>45635</v>
      </c>
      <c r="B1228" s="171" t="s">
        <v>119</v>
      </c>
      <c r="C1228" s="175" t="s">
        <v>164</v>
      </c>
      <c r="D1228" s="178">
        <v>1.61</v>
      </c>
      <c r="E1228" s="175" t="s">
        <v>170</v>
      </c>
    </row>
    <row r="1229" spans="1:5" ht="16.5" thickBot="1" x14ac:dyDescent="0.3">
      <c r="A1229" s="172">
        <v>45635</v>
      </c>
      <c r="B1229" s="171" t="s">
        <v>119</v>
      </c>
      <c r="C1229" s="175" t="s">
        <v>164</v>
      </c>
      <c r="D1229" s="178">
        <v>1.93</v>
      </c>
      <c r="E1229" s="175" t="s">
        <v>170</v>
      </c>
    </row>
    <row r="1230" spans="1:5" ht="16.5" thickBot="1" x14ac:dyDescent="0.3">
      <c r="A1230" s="172">
        <v>45635</v>
      </c>
      <c r="B1230" s="171" t="s">
        <v>119</v>
      </c>
      <c r="C1230" s="175" t="s">
        <v>167</v>
      </c>
      <c r="D1230" s="178">
        <v>1.88</v>
      </c>
      <c r="E1230" s="175" t="s">
        <v>170</v>
      </c>
    </row>
    <row r="1231" spans="1:5" ht="16.5" thickBot="1" x14ac:dyDescent="0.3">
      <c r="A1231" s="172">
        <v>45635</v>
      </c>
      <c r="B1231" s="171" t="s">
        <v>119</v>
      </c>
      <c r="C1231" s="175" t="s">
        <v>168</v>
      </c>
      <c r="D1231" s="177">
        <v>1.66</v>
      </c>
      <c r="E1231" s="175" t="s">
        <v>170</v>
      </c>
    </row>
    <row r="1232" spans="1:5" ht="16.5" thickBot="1" x14ac:dyDescent="0.3">
      <c r="A1232" s="172">
        <v>45635</v>
      </c>
      <c r="B1232" s="171" t="s">
        <v>119</v>
      </c>
      <c r="C1232" s="175" t="s">
        <v>163</v>
      </c>
      <c r="D1232" s="177">
        <v>1.7</v>
      </c>
      <c r="E1232" s="175" t="s">
        <v>170</v>
      </c>
    </row>
    <row r="1233" spans="1:5" ht="16.5" thickBot="1" x14ac:dyDescent="0.3">
      <c r="A1233" s="172">
        <v>45635</v>
      </c>
      <c r="B1233" s="171" t="s">
        <v>119</v>
      </c>
      <c r="C1233" s="175" t="s">
        <v>164</v>
      </c>
      <c r="D1233" s="177">
        <v>1.61</v>
      </c>
      <c r="E1233" s="175" t="s">
        <v>170</v>
      </c>
    </row>
    <row r="1234" spans="1:5" ht="16.5" thickBot="1" x14ac:dyDescent="0.3">
      <c r="A1234" s="172">
        <v>45635</v>
      </c>
      <c r="B1234" s="171" t="s">
        <v>119</v>
      </c>
      <c r="C1234" s="175" t="s">
        <v>163</v>
      </c>
      <c r="D1234" s="177">
        <v>1.68</v>
      </c>
      <c r="E1234" s="175" t="s">
        <v>170</v>
      </c>
    </row>
    <row r="1235" spans="1:5" ht="16.5" thickBot="1" x14ac:dyDescent="0.3">
      <c r="A1235" s="172">
        <v>45635</v>
      </c>
      <c r="B1235" s="171" t="s">
        <v>119</v>
      </c>
      <c r="C1235" s="175" t="s">
        <v>163</v>
      </c>
      <c r="D1235" s="177">
        <v>1.68</v>
      </c>
      <c r="E1235" s="175" t="s">
        <v>170</v>
      </c>
    </row>
    <row r="1236" spans="1:5" ht="16.5" thickBot="1" x14ac:dyDescent="0.3">
      <c r="A1236" s="172">
        <v>45636</v>
      </c>
      <c r="B1236" s="171" t="s">
        <v>119</v>
      </c>
      <c r="C1236" s="175" t="s">
        <v>167</v>
      </c>
      <c r="D1236" s="178">
        <v>1.88</v>
      </c>
      <c r="E1236" s="175" t="s">
        <v>170</v>
      </c>
    </row>
    <row r="1237" spans="1:5" ht="16.5" thickBot="1" x14ac:dyDescent="0.3">
      <c r="A1237" s="172">
        <v>45636</v>
      </c>
      <c r="B1237" s="171" t="s">
        <v>119</v>
      </c>
      <c r="C1237" s="175" t="s">
        <v>168</v>
      </c>
      <c r="D1237" s="177">
        <v>1.66</v>
      </c>
      <c r="E1237" s="175" t="s">
        <v>170</v>
      </c>
    </row>
    <row r="1238" spans="1:5" ht="16.5" thickBot="1" x14ac:dyDescent="0.3">
      <c r="A1238" s="172">
        <v>45636</v>
      </c>
      <c r="B1238" s="171" t="s">
        <v>119</v>
      </c>
      <c r="C1238" s="175" t="s">
        <v>163</v>
      </c>
      <c r="D1238" s="177">
        <v>1.7</v>
      </c>
      <c r="E1238" s="175" t="s">
        <v>170</v>
      </c>
    </row>
    <row r="1239" spans="1:5" ht="16.5" thickBot="1" x14ac:dyDescent="0.3">
      <c r="A1239" s="172">
        <v>45636</v>
      </c>
      <c r="B1239" s="171" t="s">
        <v>119</v>
      </c>
      <c r="C1239" s="175" t="s">
        <v>163</v>
      </c>
      <c r="D1239" s="177">
        <v>1.68</v>
      </c>
      <c r="E1239" s="175" t="s">
        <v>170</v>
      </c>
    </row>
    <row r="1240" spans="1:5" ht="16.5" thickBot="1" x14ac:dyDescent="0.3">
      <c r="A1240" s="172">
        <v>45636</v>
      </c>
      <c r="B1240" s="171" t="s">
        <v>119</v>
      </c>
      <c r="C1240" s="175" t="s">
        <v>164</v>
      </c>
      <c r="D1240" s="177">
        <v>1.61</v>
      </c>
      <c r="E1240" s="175" t="s">
        <v>170</v>
      </c>
    </row>
    <row r="1241" spans="1:5" ht="16.5" thickBot="1" x14ac:dyDescent="0.3">
      <c r="A1241" s="172">
        <v>45636</v>
      </c>
      <c r="B1241" s="171" t="s">
        <v>119</v>
      </c>
      <c r="C1241" s="175" t="s">
        <v>163</v>
      </c>
      <c r="D1241" s="177">
        <v>1.68</v>
      </c>
      <c r="E1241" s="175" t="s">
        <v>170</v>
      </c>
    </row>
    <row r="1242" spans="1:5" ht="16.5" thickBot="1" x14ac:dyDescent="0.3">
      <c r="A1242" s="172">
        <v>45636</v>
      </c>
      <c r="B1242" s="171" t="s">
        <v>119</v>
      </c>
      <c r="C1242" s="175" t="s">
        <v>163</v>
      </c>
      <c r="D1242" s="177">
        <v>1.7</v>
      </c>
      <c r="E1242" s="175" t="s">
        <v>170</v>
      </c>
    </row>
    <row r="1243" spans="1:5" ht="16.5" thickBot="1" x14ac:dyDescent="0.3">
      <c r="A1243" s="172">
        <v>45636</v>
      </c>
      <c r="B1243" s="171" t="s">
        <v>119</v>
      </c>
      <c r="C1243" s="175" t="s">
        <v>164</v>
      </c>
      <c r="D1243" s="178">
        <v>1.59</v>
      </c>
      <c r="E1243" s="175" t="s">
        <v>170</v>
      </c>
    </row>
    <row r="1244" spans="1:5" ht="16.5" thickBot="1" x14ac:dyDescent="0.3">
      <c r="A1244" s="172">
        <v>45636</v>
      </c>
      <c r="B1244" s="171" t="s">
        <v>119</v>
      </c>
      <c r="C1244" s="175" t="s">
        <v>164</v>
      </c>
      <c r="D1244" s="177">
        <v>1.53</v>
      </c>
      <c r="E1244" s="175" t="s">
        <v>170</v>
      </c>
    </row>
    <row r="1245" spans="1:5" ht="16.5" thickBot="1" x14ac:dyDescent="0.3">
      <c r="A1245" s="172">
        <v>45636</v>
      </c>
      <c r="B1245" s="171" t="s">
        <v>119</v>
      </c>
      <c r="C1245" s="175" t="s">
        <v>164</v>
      </c>
      <c r="D1245" s="178">
        <v>1.6</v>
      </c>
      <c r="E1245" s="175" t="s">
        <v>170</v>
      </c>
    </row>
    <row r="1246" spans="1:5" ht="16.5" thickBot="1" x14ac:dyDescent="0.3">
      <c r="A1246" s="172">
        <v>45636</v>
      </c>
      <c r="B1246" s="171" t="s">
        <v>119</v>
      </c>
      <c r="C1246" s="175" t="s">
        <v>164</v>
      </c>
      <c r="D1246" s="177">
        <v>1.71</v>
      </c>
      <c r="E1246" s="175" t="s">
        <v>170</v>
      </c>
    </row>
    <row r="1247" spans="1:5" ht="16.5" thickBot="1" x14ac:dyDescent="0.3">
      <c r="A1247" s="172">
        <v>45636</v>
      </c>
      <c r="B1247" s="171" t="s">
        <v>119</v>
      </c>
      <c r="C1247" s="175" t="s">
        <v>164</v>
      </c>
      <c r="D1247" s="178">
        <v>1.61</v>
      </c>
      <c r="E1247" s="175" t="s">
        <v>170</v>
      </c>
    </row>
    <row r="1248" spans="1:5" ht="16.5" thickBot="1" x14ac:dyDescent="0.3">
      <c r="A1248" s="172">
        <v>45636</v>
      </c>
      <c r="B1248" s="171" t="s">
        <v>119</v>
      </c>
      <c r="C1248" s="175" t="s">
        <v>165</v>
      </c>
      <c r="D1248" s="177">
        <v>1.54</v>
      </c>
      <c r="E1248" s="175" t="s">
        <v>170</v>
      </c>
    </row>
    <row r="1249" spans="1:5" ht="16.5" thickBot="1" x14ac:dyDescent="0.3">
      <c r="A1249" s="172">
        <v>45637</v>
      </c>
      <c r="B1249" s="171" t="s">
        <v>119</v>
      </c>
      <c r="C1249" s="175" t="s">
        <v>167</v>
      </c>
      <c r="D1249" s="178">
        <v>1.88</v>
      </c>
      <c r="E1249" s="175" t="s">
        <v>170</v>
      </c>
    </row>
    <row r="1250" spans="1:5" ht="16.5" thickBot="1" x14ac:dyDescent="0.3">
      <c r="A1250" s="172">
        <v>45637</v>
      </c>
      <c r="B1250" s="171" t="s">
        <v>119</v>
      </c>
      <c r="C1250" s="175" t="s">
        <v>168</v>
      </c>
      <c r="D1250" s="177">
        <v>1.66</v>
      </c>
      <c r="E1250" s="175" t="s">
        <v>170</v>
      </c>
    </row>
    <row r="1251" spans="1:5" ht="16.5" thickBot="1" x14ac:dyDescent="0.3">
      <c r="A1251" s="172">
        <v>45637</v>
      </c>
      <c r="B1251" s="171" t="s">
        <v>119</v>
      </c>
      <c r="C1251" s="175" t="s">
        <v>163</v>
      </c>
      <c r="D1251" s="177">
        <v>1.68</v>
      </c>
      <c r="E1251" s="175" t="s">
        <v>170</v>
      </c>
    </row>
    <row r="1252" spans="1:5" ht="16.5" thickBot="1" x14ac:dyDescent="0.3">
      <c r="A1252" s="172">
        <v>45637</v>
      </c>
      <c r="B1252" s="171" t="s">
        <v>119</v>
      </c>
      <c r="C1252" s="175" t="s">
        <v>164</v>
      </c>
      <c r="D1252" s="177">
        <v>1.61</v>
      </c>
      <c r="E1252" s="175" t="s">
        <v>170</v>
      </c>
    </row>
    <row r="1253" spans="1:5" ht="16.5" thickBot="1" x14ac:dyDescent="0.3">
      <c r="A1253" s="172">
        <v>45637</v>
      </c>
      <c r="B1253" s="171" t="s">
        <v>119</v>
      </c>
      <c r="C1253" s="175" t="s">
        <v>163</v>
      </c>
      <c r="D1253" s="177">
        <v>1.68</v>
      </c>
      <c r="E1253" s="175" t="s">
        <v>170</v>
      </c>
    </row>
    <row r="1254" spans="1:5" ht="16.5" thickBot="1" x14ac:dyDescent="0.3">
      <c r="A1254" s="172">
        <v>45637</v>
      </c>
      <c r="B1254" s="171" t="s">
        <v>119</v>
      </c>
      <c r="C1254" s="175" t="s">
        <v>163</v>
      </c>
      <c r="D1254" s="177">
        <v>1.7</v>
      </c>
      <c r="E1254" s="175" t="s">
        <v>170</v>
      </c>
    </row>
    <row r="1255" spans="1:5" ht="16.5" thickBot="1" x14ac:dyDescent="0.3">
      <c r="A1255" s="172">
        <v>45637</v>
      </c>
      <c r="B1255" s="171" t="s">
        <v>119</v>
      </c>
      <c r="C1255" s="175" t="s">
        <v>163</v>
      </c>
      <c r="D1255" s="177">
        <v>1.7</v>
      </c>
      <c r="E1255" s="175" t="s">
        <v>170</v>
      </c>
    </row>
    <row r="1256" spans="1:5" ht="16.5" thickBot="1" x14ac:dyDescent="0.3">
      <c r="A1256" s="172">
        <v>45637</v>
      </c>
      <c r="B1256" s="171" t="s">
        <v>119</v>
      </c>
      <c r="C1256" s="175" t="s">
        <v>164</v>
      </c>
      <c r="D1256" s="178">
        <v>1.59</v>
      </c>
      <c r="E1256" s="175" t="s">
        <v>170</v>
      </c>
    </row>
    <row r="1257" spans="1:5" ht="16.5" thickBot="1" x14ac:dyDescent="0.3">
      <c r="A1257" s="172">
        <v>45637</v>
      </c>
      <c r="B1257" s="171" t="s">
        <v>119</v>
      </c>
      <c r="C1257" s="175" t="s">
        <v>165</v>
      </c>
      <c r="D1257" s="177">
        <v>1.54</v>
      </c>
      <c r="E1257" s="175" t="s">
        <v>170</v>
      </c>
    </row>
    <row r="1258" spans="1:5" ht="16.5" thickBot="1" x14ac:dyDescent="0.3">
      <c r="A1258" s="172">
        <v>45637</v>
      </c>
      <c r="B1258" s="171" t="s">
        <v>119</v>
      </c>
      <c r="C1258" s="175" t="s">
        <v>164</v>
      </c>
      <c r="D1258" s="178">
        <v>1.61</v>
      </c>
      <c r="E1258" s="175" t="s">
        <v>170</v>
      </c>
    </row>
    <row r="1259" spans="1:5" ht="16.5" thickBot="1" x14ac:dyDescent="0.3">
      <c r="A1259" s="172">
        <v>45637</v>
      </c>
      <c r="B1259" s="171" t="s">
        <v>119</v>
      </c>
      <c r="C1259" s="175" t="s">
        <v>164</v>
      </c>
      <c r="D1259" s="177">
        <v>1.53</v>
      </c>
      <c r="E1259" s="175" t="s">
        <v>170</v>
      </c>
    </row>
    <row r="1260" spans="1:5" ht="16.5" thickBot="1" x14ac:dyDescent="0.3">
      <c r="A1260" s="172">
        <v>45637</v>
      </c>
      <c r="B1260" s="171" t="s">
        <v>119</v>
      </c>
      <c r="C1260" s="175" t="s">
        <v>164</v>
      </c>
      <c r="D1260" s="177">
        <v>1.71</v>
      </c>
      <c r="E1260" s="175" t="s">
        <v>170</v>
      </c>
    </row>
    <row r="1261" spans="1:5" ht="16.5" thickBot="1" x14ac:dyDescent="0.3">
      <c r="A1261" s="172">
        <v>45637</v>
      </c>
      <c r="B1261" s="171" t="s">
        <v>119</v>
      </c>
      <c r="C1261" s="175" t="s">
        <v>164</v>
      </c>
      <c r="D1261" s="178">
        <v>1.6</v>
      </c>
      <c r="E1261" s="175" t="s">
        <v>170</v>
      </c>
    </row>
    <row r="1262" spans="1:5" ht="16.5" thickBot="1" x14ac:dyDescent="0.3">
      <c r="A1262" s="172">
        <v>45638</v>
      </c>
      <c r="B1262" s="171" t="s">
        <v>119</v>
      </c>
      <c r="C1262" s="175" t="s">
        <v>167</v>
      </c>
      <c r="D1262" s="178">
        <v>1.88</v>
      </c>
      <c r="E1262" s="175" t="s">
        <v>170</v>
      </c>
    </row>
    <row r="1263" spans="1:5" ht="16.5" thickBot="1" x14ac:dyDescent="0.3">
      <c r="A1263" s="172">
        <v>45638</v>
      </c>
      <c r="B1263" s="171" t="s">
        <v>119</v>
      </c>
      <c r="C1263" s="175" t="s">
        <v>168</v>
      </c>
      <c r="D1263" s="177">
        <v>1.66</v>
      </c>
      <c r="E1263" s="175" t="s">
        <v>170</v>
      </c>
    </row>
    <row r="1264" spans="1:5" ht="16.5" thickBot="1" x14ac:dyDescent="0.3">
      <c r="A1264" s="172">
        <v>45638</v>
      </c>
      <c r="B1264" s="171" t="s">
        <v>119</v>
      </c>
      <c r="C1264" s="175" t="s">
        <v>163</v>
      </c>
      <c r="D1264" s="177">
        <v>1.7</v>
      </c>
      <c r="E1264" s="175" t="s">
        <v>170</v>
      </c>
    </row>
    <row r="1265" spans="1:5" ht="16.5" thickBot="1" x14ac:dyDescent="0.3">
      <c r="A1265" s="172">
        <v>45638</v>
      </c>
      <c r="B1265" s="171" t="s">
        <v>119</v>
      </c>
      <c r="C1265" s="175" t="s">
        <v>163</v>
      </c>
      <c r="D1265" s="177">
        <v>1.68</v>
      </c>
      <c r="E1265" s="175" t="s">
        <v>170</v>
      </c>
    </row>
    <row r="1266" spans="1:5" ht="16.5" thickBot="1" x14ac:dyDescent="0.3">
      <c r="A1266" s="172">
        <v>45638</v>
      </c>
      <c r="B1266" s="171" t="s">
        <v>119</v>
      </c>
      <c r="C1266" s="175" t="s">
        <v>164</v>
      </c>
      <c r="D1266" s="177">
        <v>1.61</v>
      </c>
      <c r="E1266" s="175" t="s">
        <v>170</v>
      </c>
    </row>
    <row r="1267" spans="1:5" ht="16.5" thickBot="1" x14ac:dyDescent="0.3">
      <c r="A1267" s="172">
        <v>45638</v>
      </c>
      <c r="B1267" s="171" t="s">
        <v>119</v>
      </c>
      <c r="C1267" s="175" t="s">
        <v>163</v>
      </c>
      <c r="D1267" s="177">
        <v>1.68</v>
      </c>
      <c r="E1267" s="175" t="s">
        <v>170</v>
      </c>
    </row>
    <row r="1268" spans="1:5" ht="16.5" thickBot="1" x14ac:dyDescent="0.3">
      <c r="A1268" s="172">
        <v>45638</v>
      </c>
      <c r="B1268" s="171" t="s">
        <v>119</v>
      </c>
      <c r="C1268" s="175" t="s">
        <v>163</v>
      </c>
      <c r="D1268" s="177">
        <v>1.7</v>
      </c>
      <c r="E1268" s="175" t="s">
        <v>170</v>
      </c>
    </row>
    <row r="1269" spans="1:5" ht="16.5" thickBot="1" x14ac:dyDescent="0.3">
      <c r="A1269" s="172">
        <v>45638</v>
      </c>
      <c r="B1269" s="171" t="s">
        <v>119</v>
      </c>
      <c r="C1269" s="175" t="s">
        <v>164</v>
      </c>
      <c r="D1269" s="178">
        <v>1.59</v>
      </c>
      <c r="E1269" s="175" t="s">
        <v>170</v>
      </c>
    </row>
    <row r="1270" spans="1:5" ht="16.5" thickBot="1" x14ac:dyDescent="0.3">
      <c r="A1270" s="172">
        <v>45638</v>
      </c>
      <c r="B1270" s="171" t="s">
        <v>119</v>
      </c>
      <c r="C1270" s="175" t="s">
        <v>164</v>
      </c>
      <c r="D1270" s="178">
        <v>1.61</v>
      </c>
      <c r="E1270" s="175" t="s">
        <v>170</v>
      </c>
    </row>
    <row r="1271" spans="1:5" ht="16.5" thickBot="1" x14ac:dyDescent="0.3">
      <c r="A1271" s="172">
        <v>45638</v>
      </c>
      <c r="B1271" s="171" t="s">
        <v>119</v>
      </c>
      <c r="C1271" s="175" t="s">
        <v>165</v>
      </c>
      <c r="D1271" s="177">
        <v>1.54</v>
      </c>
      <c r="E1271" s="175" t="s">
        <v>170</v>
      </c>
    </row>
    <row r="1272" spans="1:5" ht="16.5" thickBot="1" x14ac:dyDescent="0.3">
      <c r="A1272" s="172">
        <v>45638</v>
      </c>
      <c r="B1272" s="171" t="s">
        <v>119</v>
      </c>
      <c r="C1272" s="175" t="s">
        <v>164</v>
      </c>
      <c r="D1272" s="177">
        <v>1.53</v>
      </c>
      <c r="E1272" s="175" t="s">
        <v>170</v>
      </c>
    </row>
    <row r="1273" spans="1:5" ht="16.5" thickBot="1" x14ac:dyDescent="0.3">
      <c r="A1273" s="172">
        <v>45638</v>
      </c>
      <c r="B1273" s="171" t="s">
        <v>119</v>
      </c>
      <c r="C1273" s="175" t="s">
        <v>164</v>
      </c>
      <c r="D1273" s="178">
        <v>1.6</v>
      </c>
      <c r="E1273" s="175" t="s">
        <v>170</v>
      </c>
    </row>
    <row r="1274" spans="1:5" ht="16.5" thickBot="1" x14ac:dyDescent="0.3">
      <c r="A1274" s="172">
        <v>45638</v>
      </c>
      <c r="B1274" s="171" t="s">
        <v>119</v>
      </c>
      <c r="C1274" s="175" t="s">
        <v>164</v>
      </c>
      <c r="D1274" s="177">
        <v>1.71</v>
      </c>
      <c r="E1274" s="175" t="s">
        <v>170</v>
      </c>
    </row>
    <row r="1275" spans="1:5" ht="16.5" thickBot="1" x14ac:dyDescent="0.3">
      <c r="A1275" s="172">
        <v>45639</v>
      </c>
      <c r="B1275" s="171" t="s">
        <v>119</v>
      </c>
      <c r="C1275" s="175" t="s">
        <v>167</v>
      </c>
      <c r="D1275" s="178">
        <v>1.88</v>
      </c>
      <c r="E1275" s="175" t="s">
        <v>170</v>
      </c>
    </row>
    <row r="1276" spans="1:5" ht="16.5" thickBot="1" x14ac:dyDescent="0.3">
      <c r="A1276" s="172">
        <v>45639</v>
      </c>
      <c r="B1276" s="171" t="s">
        <v>119</v>
      </c>
      <c r="C1276" s="175" t="s">
        <v>163</v>
      </c>
      <c r="D1276" s="177">
        <v>1.7</v>
      </c>
      <c r="E1276" s="175" t="s">
        <v>170</v>
      </c>
    </row>
    <row r="1277" spans="1:5" ht="16.5" thickBot="1" x14ac:dyDescent="0.3">
      <c r="A1277" s="172">
        <v>45639</v>
      </c>
      <c r="B1277" s="171" t="s">
        <v>119</v>
      </c>
      <c r="C1277" s="175" t="s">
        <v>163</v>
      </c>
      <c r="D1277" s="176">
        <v>1.62</v>
      </c>
      <c r="E1277" s="175" t="s">
        <v>170</v>
      </c>
    </row>
    <row r="1278" spans="1:5" ht="16.5" thickBot="1" x14ac:dyDescent="0.3">
      <c r="A1278" s="172">
        <v>45639</v>
      </c>
      <c r="B1278" s="171" t="s">
        <v>119</v>
      </c>
      <c r="C1278" s="175" t="s">
        <v>164</v>
      </c>
      <c r="D1278" s="177">
        <v>1.61</v>
      </c>
      <c r="E1278" s="175" t="s">
        <v>170</v>
      </c>
    </row>
    <row r="1279" spans="1:5" ht="16.5" thickBot="1" x14ac:dyDescent="0.3">
      <c r="A1279" s="172">
        <v>45639</v>
      </c>
      <c r="B1279" s="171" t="s">
        <v>119</v>
      </c>
      <c r="C1279" s="175" t="s">
        <v>164</v>
      </c>
      <c r="D1279" s="178">
        <v>1.59</v>
      </c>
      <c r="E1279" s="175" t="s">
        <v>170</v>
      </c>
    </row>
    <row r="1280" spans="1:5" ht="16.5" thickBot="1" x14ac:dyDescent="0.3">
      <c r="A1280" s="172">
        <v>45639</v>
      </c>
      <c r="B1280" s="171" t="s">
        <v>119</v>
      </c>
      <c r="C1280" s="175" t="s">
        <v>165</v>
      </c>
      <c r="D1280" s="177">
        <v>1.54</v>
      </c>
      <c r="E1280" s="175" t="s">
        <v>170</v>
      </c>
    </row>
    <row r="1281" spans="1:5" ht="16.5" thickBot="1" x14ac:dyDescent="0.3">
      <c r="A1281" s="172">
        <v>45639</v>
      </c>
      <c r="B1281" s="171" t="s">
        <v>119</v>
      </c>
      <c r="C1281" s="175" t="s">
        <v>164</v>
      </c>
      <c r="D1281" s="178">
        <v>1.61</v>
      </c>
      <c r="E1281" s="175" t="s">
        <v>170</v>
      </c>
    </row>
    <row r="1282" spans="1:5" ht="16.5" thickBot="1" x14ac:dyDescent="0.3">
      <c r="A1282" s="172">
        <v>45639</v>
      </c>
      <c r="B1282" s="171" t="s">
        <v>119</v>
      </c>
      <c r="C1282" s="175" t="s">
        <v>164</v>
      </c>
      <c r="D1282" s="177">
        <v>1.53</v>
      </c>
      <c r="E1282" s="175" t="s">
        <v>170</v>
      </c>
    </row>
    <row r="1283" spans="1:5" ht="16.5" thickBot="1" x14ac:dyDescent="0.3">
      <c r="A1283" s="172">
        <v>45639</v>
      </c>
      <c r="B1283" s="171" t="s">
        <v>119</v>
      </c>
      <c r="C1283" s="175" t="s">
        <v>164</v>
      </c>
      <c r="D1283" s="178">
        <v>1.6</v>
      </c>
      <c r="E1283" s="175" t="s">
        <v>170</v>
      </c>
    </row>
    <row r="1284" spans="1:5" ht="16.5" thickBot="1" x14ac:dyDescent="0.3">
      <c r="A1284" s="172">
        <v>45640</v>
      </c>
      <c r="B1284" s="171" t="s">
        <v>119</v>
      </c>
      <c r="C1284" s="175" t="s">
        <v>163</v>
      </c>
      <c r="D1284" s="176">
        <v>1.62</v>
      </c>
      <c r="E1284" s="175" t="s">
        <v>170</v>
      </c>
    </row>
    <row r="1285" spans="1:5" ht="16.5" thickBot="1" x14ac:dyDescent="0.3">
      <c r="A1285" s="172">
        <v>45640</v>
      </c>
      <c r="B1285" s="171" t="s">
        <v>119</v>
      </c>
      <c r="C1285" s="175" t="s">
        <v>167</v>
      </c>
      <c r="D1285" s="178">
        <v>1.88</v>
      </c>
      <c r="E1285" s="175" t="s">
        <v>170</v>
      </c>
    </row>
    <row r="1286" spans="1:5" ht="16.5" thickBot="1" x14ac:dyDescent="0.3">
      <c r="A1286" s="172">
        <v>45641</v>
      </c>
      <c r="B1286" s="171" t="s">
        <v>119</v>
      </c>
      <c r="C1286" s="175" t="s">
        <v>167</v>
      </c>
      <c r="D1286" s="178">
        <v>1.88</v>
      </c>
      <c r="E1286" s="175" t="s">
        <v>170</v>
      </c>
    </row>
    <row r="1287" spans="1:5" ht="16.5" thickBot="1" x14ac:dyDescent="0.3">
      <c r="A1287" s="172">
        <v>45642</v>
      </c>
      <c r="B1287" s="171" t="s">
        <v>119</v>
      </c>
      <c r="C1287" s="175" t="s">
        <v>167</v>
      </c>
      <c r="D1287" s="178">
        <v>1.88</v>
      </c>
      <c r="E1287" s="175" t="s">
        <v>170</v>
      </c>
    </row>
    <row r="1288" spans="1:5" ht="16.5" thickBot="1" x14ac:dyDescent="0.3">
      <c r="A1288" s="172">
        <v>45642</v>
      </c>
      <c r="B1288" s="171" t="s">
        <v>119</v>
      </c>
      <c r="C1288" s="175" t="s">
        <v>168</v>
      </c>
      <c r="D1288" s="177">
        <v>1.66</v>
      </c>
      <c r="E1288" s="175" t="s">
        <v>170</v>
      </c>
    </row>
    <row r="1289" spans="1:5" ht="16.5" thickBot="1" x14ac:dyDescent="0.3">
      <c r="A1289" s="172">
        <v>45642</v>
      </c>
      <c r="B1289" s="171" t="s">
        <v>119</v>
      </c>
      <c r="C1289" s="175" t="s">
        <v>164</v>
      </c>
      <c r="D1289" s="177">
        <v>1.61</v>
      </c>
      <c r="E1289" s="175" t="s">
        <v>170</v>
      </c>
    </row>
    <row r="1290" spans="1:5" ht="16.5" thickBot="1" x14ac:dyDescent="0.3">
      <c r="A1290" s="172">
        <v>45642</v>
      </c>
      <c r="B1290" s="171" t="s">
        <v>119</v>
      </c>
      <c r="C1290" s="175" t="s">
        <v>163</v>
      </c>
      <c r="D1290" s="177">
        <v>1.68</v>
      </c>
      <c r="E1290" s="175" t="s">
        <v>170</v>
      </c>
    </row>
    <row r="1291" spans="1:5" ht="16.5" thickBot="1" x14ac:dyDescent="0.3">
      <c r="A1291" s="172">
        <v>45642</v>
      </c>
      <c r="B1291" s="171" t="s">
        <v>119</v>
      </c>
      <c r="C1291" s="175" t="s">
        <v>163</v>
      </c>
      <c r="D1291" s="177">
        <v>1.68</v>
      </c>
      <c r="E1291" s="175" t="s">
        <v>170</v>
      </c>
    </row>
    <row r="1292" spans="1:5" ht="16.5" thickBot="1" x14ac:dyDescent="0.3">
      <c r="A1292" s="172">
        <v>45642</v>
      </c>
      <c r="B1292" s="171" t="s">
        <v>119</v>
      </c>
      <c r="C1292" s="175" t="s">
        <v>164</v>
      </c>
      <c r="D1292" s="178">
        <v>1.58</v>
      </c>
      <c r="E1292" s="175" t="s">
        <v>170</v>
      </c>
    </row>
    <row r="1293" spans="1:5" ht="16.5" thickBot="1" x14ac:dyDescent="0.3">
      <c r="A1293" s="172">
        <v>45642</v>
      </c>
      <c r="B1293" s="171" t="s">
        <v>119</v>
      </c>
      <c r="C1293" s="175" t="s">
        <v>163</v>
      </c>
      <c r="D1293" s="177">
        <v>1.7</v>
      </c>
      <c r="E1293" s="175" t="s">
        <v>170</v>
      </c>
    </row>
    <row r="1294" spans="1:5" ht="16.5" thickBot="1" x14ac:dyDescent="0.3">
      <c r="A1294" s="172">
        <v>45642</v>
      </c>
      <c r="B1294" s="171" t="s">
        <v>119</v>
      </c>
      <c r="C1294" s="175" t="s">
        <v>164</v>
      </c>
      <c r="D1294" s="178">
        <v>1.53</v>
      </c>
      <c r="E1294" s="175" t="s">
        <v>170</v>
      </c>
    </row>
    <row r="1295" spans="1:5" ht="16.5" thickBot="1" x14ac:dyDescent="0.3">
      <c r="A1295" s="172">
        <v>45642</v>
      </c>
      <c r="B1295" s="171" t="s">
        <v>119</v>
      </c>
      <c r="C1295" s="175" t="s">
        <v>164</v>
      </c>
      <c r="D1295" s="178">
        <v>1.59</v>
      </c>
      <c r="E1295" s="175" t="s">
        <v>170</v>
      </c>
    </row>
    <row r="1296" spans="1:5" ht="16.5" thickBot="1" x14ac:dyDescent="0.3">
      <c r="A1296" s="172">
        <v>45642</v>
      </c>
      <c r="B1296" s="171" t="s">
        <v>119</v>
      </c>
      <c r="C1296" s="175" t="s">
        <v>164</v>
      </c>
      <c r="D1296" s="177">
        <v>1.53</v>
      </c>
      <c r="E1296" s="175" t="s">
        <v>170</v>
      </c>
    </row>
    <row r="1297" spans="1:5" ht="16.5" thickBot="1" x14ac:dyDescent="0.3">
      <c r="A1297" s="172">
        <v>45642</v>
      </c>
      <c r="B1297" s="171" t="s">
        <v>119</v>
      </c>
      <c r="C1297" s="175" t="s">
        <v>164</v>
      </c>
      <c r="D1297" s="178">
        <v>1.6</v>
      </c>
      <c r="E1297" s="175" t="s">
        <v>170</v>
      </c>
    </row>
    <row r="1298" spans="1:5" ht="16.5" thickBot="1" x14ac:dyDescent="0.3">
      <c r="A1298" s="172">
        <v>45642</v>
      </c>
      <c r="B1298" s="171" t="s">
        <v>119</v>
      </c>
      <c r="C1298" s="175" t="s">
        <v>164</v>
      </c>
      <c r="D1298" s="177">
        <v>1.71</v>
      </c>
      <c r="E1298" s="175" t="s">
        <v>170</v>
      </c>
    </row>
    <row r="1299" spans="1:5" ht="16.5" thickBot="1" x14ac:dyDescent="0.3">
      <c r="A1299" s="172">
        <v>45643</v>
      </c>
      <c r="B1299" s="171" t="s">
        <v>119</v>
      </c>
      <c r="C1299" s="175" t="s">
        <v>168</v>
      </c>
      <c r="D1299" s="177">
        <v>1.66</v>
      </c>
      <c r="E1299" s="175" t="s">
        <v>170</v>
      </c>
    </row>
    <row r="1300" spans="1:5" ht="16.5" thickBot="1" x14ac:dyDescent="0.3">
      <c r="A1300" s="172">
        <v>45643</v>
      </c>
      <c r="B1300" s="171" t="s">
        <v>119</v>
      </c>
      <c r="C1300" s="175" t="s">
        <v>163</v>
      </c>
      <c r="D1300" s="177">
        <v>1.68</v>
      </c>
      <c r="E1300" s="175" t="s">
        <v>170</v>
      </c>
    </row>
    <row r="1301" spans="1:5" ht="16.5" thickBot="1" x14ac:dyDescent="0.3">
      <c r="A1301" s="172">
        <v>45643</v>
      </c>
      <c r="B1301" s="171" t="s">
        <v>119</v>
      </c>
      <c r="C1301" s="175" t="s">
        <v>163</v>
      </c>
      <c r="D1301" s="177">
        <v>1.68</v>
      </c>
      <c r="E1301" s="175" t="s">
        <v>170</v>
      </c>
    </row>
    <row r="1302" spans="1:5" ht="16.5" thickBot="1" x14ac:dyDescent="0.3">
      <c r="A1302" s="172">
        <v>45643</v>
      </c>
      <c r="B1302" s="171" t="s">
        <v>119</v>
      </c>
      <c r="C1302" s="175" t="s">
        <v>164</v>
      </c>
      <c r="D1302" s="177">
        <v>1.61</v>
      </c>
      <c r="E1302" s="175" t="s">
        <v>170</v>
      </c>
    </row>
    <row r="1303" spans="1:5" ht="16.5" thickBot="1" x14ac:dyDescent="0.3">
      <c r="A1303" s="172">
        <v>45643</v>
      </c>
      <c r="B1303" s="171" t="s">
        <v>119</v>
      </c>
      <c r="C1303" s="175" t="s">
        <v>167</v>
      </c>
      <c r="D1303" s="178">
        <v>1.88</v>
      </c>
      <c r="E1303" s="175" t="s">
        <v>170</v>
      </c>
    </row>
    <row r="1304" spans="1:5" ht="16.5" thickBot="1" x14ac:dyDescent="0.3">
      <c r="A1304" s="172">
        <v>45643</v>
      </c>
      <c r="B1304" s="171" t="s">
        <v>119</v>
      </c>
      <c r="C1304" s="175" t="s">
        <v>164</v>
      </c>
      <c r="D1304" s="178">
        <v>1.58</v>
      </c>
      <c r="E1304" s="175" t="s">
        <v>170</v>
      </c>
    </row>
    <row r="1305" spans="1:5" ht="16.5" thickBot="1" x14ac:dyDescent="0.3">
      <c r="A1305" s="172">
        <v>45643</v>
      </c>
      <c r="B1305" s="171" t="s">
        <v>119</v>
      </c>
      <c r="C1305" s="175" t="s">
        <v>163</v>
      </c>
      <c r="D1305" s="177">
        <v>1.7</v>
      </c>
      <c r="E1305" s="175" t="s">
        <v>170</v>
      </c>
    </row>
    <row r="1306" spans="1:5" ht="16.5" thickBot="1" x14ac:dyDescent="0.3">
      <c r="A1306" s="172">
        <v>45643</v>
      </c>
      <c r="B1306" s="171" t="s">
        <v>119</v>
      </c>
      <c r="C1306" s="175" t="s">
        <v>164</v>
      </c>
      <c r="D1306" s="178">
        <v>1.59</v>
      </c>
      <c r="E1306" s="175" t="s">
        <v>170</v>
      </c>
    </row>
    <row r="1307" spans="1:5" ht="16.5" thickBot="1" x14ac:dyDescent="0.3">
      <c r="A1307" s="172">
        <v>45643</v>
      </c>
      <c r="B1307" s="171" t="s">
        <v>119</v>
      </c>
      <c r="C1307" s="175" t="s">
        <v>164</v>
      </c>
      <c r="D1307" s="178">
        <v>1.53</v>
      </c>
      <c r="E1307" s="175" t="s">
        <v>170</v>
      </c>
    </row>
    <row r="1308" spans="1:5" ht="16.5" thickBot="1" x14ac:dyDescent="0.3">
      <c r="A1308" s="172">
        <v>45643</v>
      </c>
      <c r="B1308" s="171" t="s">
        <v>119</v>
      </c>
      <c r="C1308" s="175" t="s">
        <v>165</v>
      </c>
      <c r="D1308" s="177">
        <v>1.54</v>
      </c>
      <c r="E1308" s="175" t="s">
        <v>170</v>
      </c>
    </row>
    <row r="1309" spans="1:5" ht="16.5" thickBot="1" x14ac:dyDescent="0.3">
      <c r="A1309" s="172">
        <v>45643</v>
      </c>
      <c r="B1309" s="171" t="s">
        <v>119</v>
      </c>
      <c r="C1309" s="175" t="s">
        <v>164</v>
      </c>
      <c r="D1309" s="177">
        <v>1.71</v>
      </c>
      <c r="E1309" s="175" t="s">
        <v>170</v>
      </c>
    </row>
    <row r="1310" spans="1:5" ht="16.5" thickBot="1" x14ac:dyDescent="0.3">
      <c r="A1310" s="172">
        <v>45643</v>
      </c>
      <c r="B1310" s="171" t="s">
        <v>119</v>
      </c>
      <c r="C1310" s="175" t="s">
        <v>164</v>
      </c>
      <c r="D1310" s="178">
        <v>1.6</v>
      </c>
      <c r="E1310" s="175" t="s">
        <v>170</v>
      </c>
    </row>
    <row r="1311" spans="1:5" ht="16.5" thickBot="1" x14ac:dyDescent="0.3">
      <c r="A1311" s="172">
        <v>45643</v>
      </c>
      <c r="B1311" s="171" t="s">
        <v>119</v>
      </c>
      <c r="C1311" s="175" t="s">
        <v>164</v>
      </c>
      <c r="D1311" s="177">
        <v>1.53</v>
      </c>
      <c r="E1311" s="175" t="s">
        <v>170</v>
      </c>
    </row>
    <row r="1312" spans="1:5" ht="16.5" thickBot="1" x14ac:dyDescent="0.3">
      <c r="A1312" s="172">
        <v>45644</v>
      </c>
      <c r="B1312" s="171" t="s">
        <v>119</v>
      </c>
      <c r="C1312" s="175" t="s">
        <v>168</v>
      </c>
      <c r="D1312" s="177">
        <v>1.66</v>
      </c>
      <c r="E1312" s="175" t="s">
        <v>170</v>
      </c>
    </row>
    <row r="1313" spans="1:5" ht="16.5" thickBot="1" x14ac:dyDescent="0.3">
      <c r="A1313" s="172">
        <v>45644</v>
      </c>
      <c r="B1313" s="171" t="s">
        <v>119</v>
      </c>
      <c r="C1313" s="175" t="s">
        <v>164</v>
      </c>
      <c r="D1313" s="177">
        <v>1.61</v>
      </c>
      <c r="E1313" s="175" t="s">
        <v>170</v>
      </c>
    </row>
    <row r="1314" spans="1:5" ht="16.5" thickBot="1" x14ac:dyDescent="0.3">
      <c r="A1314" s="172">
        <v>45644</v>
      </c>
      <c r="B1314" s="171" t="s">
        <v>119</v>
      </c>
      <c r="C1314" s="175" t="s">
        <v>163</v>
      </c>
      <c r="D1314" s="177">
        <v>1.68</v>
      </c>
      <c r="E1314" s="175" t="s">
        <v>170</v>
      </c>
    </row>
    <row r="1315" spans="1:5" ht="16.5" thickBot="1" x14ac:dyDescent="0.3">
      <c r="A1315" s="172">
        <v>45644</v>
      </c>
      <c r="B1315" s="171" t="s">
        <v>119</v>
      </c>
      <c r="C1315" s="175" t="s">
        <v>163</v>
      </c>
      <c r="D1315" s="177">
        <v>1.68</v>
      </c>
      <c r="E1315" s="175" t="s">
        <v>170</v>
      </c>
    </row>
    <row r="1316" spans="1:5" ht="16.5" thickBot="1" x14ac:dyDescent="0.3">
      <c r="A1316" s="172">
        <v>45644</v>
      </c>
      <c r="B1316" s="171" t="s">
        <v>119</v>
      </c>
      <c r="C1316" s="175" t="s">
        <v>167</v>
      </c>
      <c r="D1316" s="178">
        <v>1.88</v>
      </c>
      <c r="E1316" s="175" t="s">
        <v>170</v>
      </c>
    </row>
    <row r="1317" spans="1:5" ht="16.5" thickBot="1" x14ac:dyDescent="0.3">
      <c r="A1317" s="172">
        <v>45644</v>
      </c>
      <c r="B1317" s="171" t="s">
        <v>119</v>
      </c>
      <c r="C1317" s="175" t="s">
        <v>164</v>
      </c>
      <c r="D1317" s="178">
        <v>1.58</v>
      </c>
      <c r="E1317" s="175" t="s">
        <v>170</v>
      </c>
    </row>
    <row r="1318" spans="1:5" ht="16.5" thickBot="1" x14ac:dyDescent="0.3">
      <c r="A1318" s="172">
        <v>45644</v>
      </c>
      <c r="B1318" s="171" t="s">
        <v>119</v>
      </c>
      <c r="C1318" s="175" t="s">
        <v>163</v>
      </c>
      <c r="D1318" s="177">
        <v>1.7</v>
      </c>
      <c r="E1318" s="175" t="s">
        <v>170</v>
      </c>
    </row>
    <row r="1319" spans="1:5" ht="16.5" thickBot="1" x14ac:dyDescent="0.3">
      <c r="A1319" s="172">
        <v>45644</v>
      </c>
      <c r="B1319" s="171" t="s">
        <v>119</v>
      </c>
      <c r="C1319" s="175" t="s">
        <v>164</v>
      </c>
      <c r="D1319" s="178">
        <v>1.59</v>
      </c>
      <c r="E1319" s="175" t="s">
        <v>170</v>
      </c>
    </row>
    <row r="1320" spans="1:5" ht="16.5" thickBot="1" x14ac:dyDescent="0.3">
      <c r="A1320" s="172">
        <v>45644</v>
      </c>
      <c r="B1320" s="171" t="s">
        <v>119</v>
      </c>
      <c r="C1320" s="175" t="s">
        <v>164</v>
      </c>
      <c r="D1320" s="178">
        <v>1.53</v>
      </c>
      <c r="E1320" s="175" t="s">
        <v>170</v>
      </c>
    </row>
    <row r="1321" spans="1:5" ht="16.5" thickBot="1" x14ac:dyDescent="0.3">
      <c r="A1321" s="172">
        <v>45644</v>
      </c>
      <c r="B1321" s="171" t="s">
        <v>119</v>
      </c>
      <c r="C1321" s="175" t="s">
        <v>165</v>
      </c>
      <c r="D1321" s="177">
        <v>1.54</v>
      </c>
      <c r="E1321" s="175" t="s">
        <v>170</v>
      </c>
    </row>
    <row r="1322" spans="1:5" ht="16.5" thickBot="1" x14ac:dyDescent="0.3">
      <c r="A1322" s="172">
        <v>45644</v>
      </c>
      <c r="B1322" s="171" t="s">
        <v>119</v>
      </c>
      <c r="C1322" s="175" t="s">
        <v>164</v>
      </c>
      <c r="D1322" s="178">
        <v>1.6</v>
      </c>
      <c r="E1322" s="175" t="s">
        <v>170</v>
      </c>
    </row>
    <row r="1323" spans="1:5" ht="16.5" thickBot="1" x14ac:dyDescent="0.3">
      <c r="A1323" s="172">
        <v>45644</v>
      </c>
      <c r="B1323" s="171" t="s">
        <v>119</v>
      </c>
      <c r="C1323" s="175" t="s">
        <v>164</v>
      </c>
      <c r="D1323" s="177">
        <v>1.71</v>
      </c>
      <c r="E1323" s="175" t="s">
        <v>170</v>
      </c>
    </row>
    <row r="1324" spans="1:5" ht="16.5" thickBot="1" x14ac:dyDescent="0.3">
      <c r="A1324" s="172">
        <v>45644</v>
      </c>
      <c r="B1324" s="171" t="s">
        <v>119</v>
      </c>
      <c r="C1324" s="175" t="s">
        <v>164</v>
      </c>
      <c r="D1324" s="177">
        <v>1.53</v>
      </c>
      <c r="E1324" s="175" t="s">
        <v>170</v>
      </c>
    </row>
    <row r="1325" spans="1:5" ht="16.5" thickBot="1" x14ac:dyDescent="0.3">
      <c r="A1325" s="172">
        <v>45645</v>
      </c>
      <c r="B1325" s="171" t="s">
        <v>119</v>
      </c>
      <c r="C1325" s="175" t="s">
        <v>167</v>
      </c>
      <c r="D1325" s="178">
        <v>1.88</v>
      </c>
      <c r="E1325" s="175" t="s">
        <v>170</v>
      </c>
    </row>
    <row r="1326" spans="1:5" ht="16.5" thickBot="1" x14ac:dyDescent="0.3">
      <c r="A1326" s="172">
        <v>45645</v>
      </c>
      <c r="B1326" s="171" t="s">
        <v>119</v>
      </c>
      <c r="C1326" s="175" t="s">
        <v>163</v>
      </c>
      <c r="D1326" s="177">
        <v>1.68</v>
      </c>
      <c r="E1326" s="175" t="s">
        <v>170</v>
      </c>
    </row>
    <row r="1327" spans="1:5" ht="16.5" thickBot="1" x14ac:dyDescent="0.3">
      <c r="A1327" s="172">
        <v>45645</v>
      </c>
      <c r="B1327" s="171" t="s">
        <v>119</v>
      </c>
      <c r="C1327" s="175" t="s">
        <v>164</v>
      </c>
      <c r="D1327" s="177">
        <v>1.61</v>
      </c>
      <c r="E1327" s="175" t="s">
        <v>170</v>
      </c>
    </row>
    <row r="1328" spans="1:5" ht="16.5" thickBot="1" x14ac:dyDescent="0.3">
      <c r="A1328" s="172">
        <v>45645</v>
      </c>
      <c r="B1328" s="171" t="s">
        <v>119</v>
      </c>
      <c r="C1328" s="175" t="s">
        <v>168</v>
      </c>
      <c r="D1328" s="177">
        <v>1.66</v>
      </c>
      <c r="E1328" s="175" t="s">
        <v>170</v>
      </c>
    </row>
    <row r="1329" spans="1:5" ht="16.5" thickBot="1" x14ac:dyDescent="0.3">
      <c r="A1329" s="172">
        <v>45645</v>
      </c>
      <c r="B1329" s="171" t="s">
        <v>119</v>
      </c>
      <c r="C1329" s="175" t="s">
        <v>164</v>
      </c>
      <c r="D1329" s="178">
        <v>1.58</v>
      </c>
      <c r="E1329" s="175" t="s">
        <v>170</v>
      </c>
    </row>
    <row r="1330" spans="1:5" ht="16.5" thickBot="1" x14ac:dyDescent="0.3">
      <c r="A1330" s="172">
        <v>45645</v>
      </c>
      <c r="B1330" s="171" t="s">
        <v>119</v>
      </c>
      <c r="C1330" s="175" t="s">
        <v>163</v>
      </c>
      <c r="D1330" s="177">
        <v>1.7</v>
      </c>
      <c r="E1330" s="175" t="s">
        <v>170</v>
      </c>
    </row>
    <row r="1331" spans="1:5" ht="16.5" thickBot="1" x14ac:dyDescent="0.3">
      <c r="A1331" s="172">
        <v>45645</v>
      </c>
      <c r="B1331" s="171" t="s">
        <v>119</v>
      </c>
      <c r="C1331" s="175" t="s">
        <v>164</v>
      </c>
      <c r="D1331" s="178">
        <v>1.53</v>
      </c>
      <c r="E1331" s="175" t="s">
        <v>170</v>
      </c>
    </row>
    <row r="1332" spans="1:5" ht="16.5" thickBot="1" x14ac:dyDescent="0.3">
      <c r="A1332" s="172">
        <v>45645</v>
      </c>
      <c r="B1332" s="171" t="s">
        <v>119</v>
      </c>
      <c r="C1332" s="175" t="s">
        <v>164</v>
      </c>
      <c r="D1332" s="178">
        <v>1.59</v>
      </c>
      <c r="E1332" s="175" t="s">
        <v>170</v>
      </c>
    </row>
    <row r="1333" spans="1:5" ht="16.5" thickBot="1" x14ac:dyDescent="0.3">
      <c r="A1333" s="172">
        <v>45645</v>
      </c>
      <c r="B1333" s="171" t="s">
        <v>119</v>
      </c>
      <c r="C1333" s="175" t="s">
        <v>165</v>
      </c>
      <c r="D1333" s="177">
        <v>1.54</v>
      </c>
      <c r="E1333" s="175" t="s">
        <v>170</v>
      </c>
    </row>
    <row r="1334" spans="1:5" ht="16.5" thickBot="1" x14ac:dyDescent="0.3">
      <c r="A1334" s="172">
        <v>45645</v>
      </c>
      <c r="B1334" s="171" t="s">
        <v>119</v>
      </c>
      <c r="C1334" s="175" t="s">
        <v>164</v>
      </c>
      <c r="D1334" s="177">
        <v>1.53</v>
      </c>
      <c r="E1334" s="175" t="s">
        <v>170</v>
      </c>
    </row>
    <row r="1335" spans="1:5" ht="16.5" thickBot="1" x14ac:dyDescent="0.3">
      <c r="A1335" s="172">
        <v>45645</v>
      </c>
      <c r="B1335" s="171" t="s">
        <v>119</v>
      </c>
      <c r="C1335" s="175" t="s">
        <v>164</v>
      </c>
      <c r="D1335" s="177">
        <v>1.71</v>
      </c>
      <c r="E1335" s="175" t="s">
        <v>170</v>
      </c>
    </row>
    <row r="1336" spans="1:5" ht="16.5" thickBot="1" x14ac:dyDescent="0.3">
      <c r="A1336" s="172">
        <v>45645</v>
      </c>
      <c r="B1336" s="171" t="s">
        <v>119</v>
      </c>
      <c r="C1336" s="175" t="s">
        <v>164</v>
      </c>
      <c r="D1336" s="178">
        <v>1.6</v>
      </c>
      <c r="E1336" s="175" t="s">
        <v>170</v>
      </c>
    </row>
    <row r="1337" spans="1:5" ht="16.5" thickBot="1" x14ac:dyDescent="0.3">
      <c r="A1337" s="172">
        <v>45646</v>
      </c>
      <c r="B1337" s="171" t="s">
        <v>119</v>
      </c>
      <c r="C1337" s="175" t="s">
        <v>164</v>
      </c>
      <c r="D1337" s="177">
        <v>1.61</v>
      </c>
      <c r="E1337" s="175" t="s">
        <v>170</v>
      </c>
    </row>
    <row r="1338" spans="1:5" ht="16.5" thickBot="1" x14ac:dyDescent="0.3">
      <c r="A1338" s="172">
        <v>45646</v>
      </c>
      <c r="B1338" s="171" t="s">
        <v>119</v>
      </c>
      <c r="C1338" s="175" t="s">
        <v>167</v>
      </c>
      <c r="D1338" s="178">
        <v>1.88</v>
      </c>
      <c r="E1338" s="175" t="s">
        <v>170</v>
      </c>
    </row>
    <row r="1339" spans="1:5" ht="16.5" thickBot="1" x14ac:dyDescent="0.3">
      <c r="A1339" s="172">
        <v>45646</v>
      </c>
      <c r="B1339" s="171" t="s">
        <v>119</v>
      </c>
      <c r="C1339" s="175" t="s">
        <v>164</v>
      </c>
      <c r="D1339" s="178">
        <v>1.58</v>
      </c>
      <c r="E1339" s="175" t="s">
        <v>170</v>
      </c>
    </row>
    <row r="1340" spans="1:5" ht="16.5" thickBot="1" x14ac:dyDescent="0.3">
      <c r="A1340" s="172">
        <v>45646</v>
      </c>
      <c r="B1340" s="171" t="s">
        <v>119</v>
      </c>
      <c r="C1340" s="175" t="s">
        <v>164</v>
      </c>
      <c r="D1340" s="178">
        <v>1.53</v>
      </c>
      <c r="E1340" s="175" t="s">
        <v>170</v>
      </c>
    </row>
    <row r="1341" spans="1:5" ht="16.5" thickBot="1" x14ac:dyDescent="0.3">
      <c r="A1341" s="172">
        <v>45646</v>
      </c>
      <c r="B1341" s="171" t="s">
        <v>119</v>
      </c>
      <c r="C1341" s="175" t="s">
        <v>164</v>
      </c>
      <c r="D1341" s="178">
        <v>1.59</v>
      </c>
      <c r="E1341" s="175" t="s">
        <v>170</v>
      </c>
    </row>
    <row r="1342" spans="1:5" ht="16.5" thickBot="1" x14ac:dyDescent="0.3">
      <c r="A1342" s="172">
        <v>45646</v>
      </c>
      <c r="B1342" s="171" t="s">
        <v>119</v>
      </c>
      <c r="C1342" s="175" t="s">
        <v>164</v>
      </c>
      <c r="D1342" s="177">
        <v>1.53</v>
      </c>
      <c r="E1342" s="175" t="s">
        <v>170</v>
      </c>
    </row>
    <row r="1343" spans="1:5" ht="16.5" thickBot="1" x14ac:dyDescent="0.3">
      <c r="A1343" s="172">
        <v>45646</v>
      </c>
      <c r="B1343" s="171" t="s">
        <v>119</v>
      </c>
      <c r="C1343" s="175" t="s">
        <v>164</v>
      </c>
      <c r="D1343" s="178">
        <v>1.6</v>
      </c>
      <c r="E1343" s="175" t="s">
        <v>170</v>
      </c>
    </row>
    <row r="1344" spans="1:5" ht="16.5" thickBot="1" x14ac:dyDescent="0.3">
      <c r="A1344" s="172">
        <v>45646</v>
      </c>
      <c r="B1344" s="171" t="s">
        <v>119</v>
      </c>
      <c r="C1344" s="175" t="s">
        <v>164</v>
      </c>
      <c r="D1344" s="177">
        <v>1.71</v>
      </c>
      <c r="E1344" s="175" t="s">
        <v>170</v>
      </c>
    </row>
    <row r="1345" spans="1:5" ht="16.5" thickBot="1" x14ac:dyDescent="0.3">
      <c r="A1345" s="172">
        <v>45646</v>
      </c>
      <c r="B1345" s="171" t="s">
        <v>119</v>
      </c>
      <c r="C1345" s="175" t="s">
        <v>165</v>
      </c>
      <c r="D1345" s="177">
        <v>1.54</v>
      </c>
      <c r="E1345" s="175" t="s">
        <v>170</v>
      </c>
    </row>
    <row r="1346" spans="1:5" ht="16.5" thickBot="1" x14ac:dyDescent="0.3">
      <c r="A1346" s="172">
        <v>45647</v>
      </c>
      <c r="B1346" s="171" t="s">
        <v>119</v>
      </c>
      <c r="C1346" s="175" t="s">
        <v>167</v>
      </c>
      <c r="D1346" s="178">
        <v>1.88</v>
      </c>
      <c r="E1346" s="175" t="s">
        <v>170</v>
      </c>
    </row>
    <row r="1347" spans="1:5" ht="16.5" thickBot="1" x14ac:dyDescent="0.3">
      <c r="A1347" s="172">
        <v>45647</v>
      </c>
      <c r="B1347" s="171" t="s">
        <v>119</v>
      </c>
      <c r="C1347" s="175" t="s">
        <v>163</v>
      </c>
      <c r="D1347" s="177">
        <v>1.68</v>
      </c>
      <c r="E1347" s="175" t="s">
        <v>170</v>
      </c>
    </row>
    <row r="1348" spans="1:5" ht="16.5" thickBot="1" x14ac:dyDescent="0.3">
      <c r="A1348" s="172">
        <v>45648</v>
      </c>
      <c r="B1348" s="171" t="s">
        <v>119</v>
      </c>
      <c r="C1348" s="175" t="s">
        <v>167</v>
      </c>
      <c r="D1348" s="178">
        <v>1.88</v>
      </c>
      <c r="E1348" s="175" t="s">
        <v>170</v>
      </c>
    </row>
    <row r="1349" spans="1:5" ht="16.5" thickBot="1" x14ac:dyDescent="0.3">
      <c r="A1349" s="172">
        <v>45648</v>
      </c>
      <c r="B1349" s="171" t="s">
        <v>119</v>
      </c>
      <c r="C1349" s="175" t="s">
        <v>163</v>
      </c>
      <c r="D1349" s="177">
        <v>1.68</v>
      </c>
      <c r="E1349" s="175" t="s">
        <v>170</v>
      </c>
    </row>
    <row r="1350" spans="1:5" ht="16.5" thickBot="1" x14ac:dyDescent="0.3">
      <c r="A1350" s="166">
        <v>45649</v>
      </c>
      <c r="B1350" s="171" t="s">
        <v>119</v>
      </c>
      <c r="C1350" s="167" t="s">
        <v>163</v>
      </c>
      <c r="D1350" s="168">
        <v>1.53</v>
      </c>
      <c r="E1350" s="167" t="s">
        <v>170</v>
      </c>
    </row>
    <row r="1351" spans="1:5" ht="16.5" thickBot="1" x14ac:dyDescent="0.3">
      <c r="A1351" s="166">
        <v>45649</v>
      </c>
      <c r="B1351" s="171" t="s">
        <v>119</v>
      </c>
      <c r="C1351" s="167" t="s">
        <v>167</v>
      </c>
      <c r="D1351" s="174">
        <v>1.88</v>
      </c>
      <c r="E1351" s="167" t="s">
        <v>173</v>
      </c>
    </row>
    <row r="1352" spans="1:5" ht="16.5" thickBot="1" x14ac:dyDescent="0.3">
      <c r="A1352" s="166">
        <v>45649</v>
      </c>
      <c r="B1352" s="171" t="s">
        <v>119</v>
      </c>
      <c r="C1352" s="167" t="s">
        <v>163</v>
      </c>
      <c r="D1352" s="168">
        <v>1.53</v>
      </c>
      <c r="E1352" s="167" t="s">
        <v>170</v>
      </c>
    </row>
    <row r="1353" spans="1:5" ht="16.5" thickBot="1" x14ac:dyDescent="0.3">
      <c r="A1353" s="166">
        <v>45649</v>
      </c>
      <c r="B1353" s="171" t="s">
        <v>119</v>
      </c>
      <c r="C1353" s="167" t="s">
        <v>167</v>
      </c>
      <c r="D1353" s="168">
        <v>1.5</v>
      </c>
      <c r="E1353" s="167" t="s">
        <v>170</v>
      </c>
    </row>
    <row r="1354" spans="1:5" ht="16.5" thickBot="1" x14ac:dyDescent="0.3">
      <c r="A1354" s="166">
        <v>45649</v>
      </c>
      <c r="B1354" s="171" t="s">
        <v>119</v>
      </c>
      <c r="C1354" s="167" t="s">
        <v>164</v>
      </c>
      <c r="D1354" s="168">
        <v>1.67</v>
      </c>
      <c r="E1354" s="167" t="s">
        <v>170</v>
      </c>
    </row>
    <row r="1355" spans="1:5" ht="16.5" thickBot="1" x14ac:dyDescent="0.3">
      <c r="A1355" s="166">
        <v>45649</v>
      </c>
      <c r="B1355" s="171" t="s">
        <v>119</v>
      </c>
      <c r="C1355" s="167" t="s">
        <v>164</v>
      </c>
      <c r="D1355" s="177">
        <v>1.61</v>
      </c>
      <c r="E1355" s="167" t="s">
        <v>170</v>
      </c>
    </row>
    <row r="1356" spans="1:5" ht="16.5" thickBot="1" x14ac:dyDescent="0.3">
      <c r="A1356" s="166">
        <v>45649</v>
      </c>
      <c r="B1356" s="171" t="s">
        <v>119</v>
      </c>
      <c r="C1356" s="167" t="s">
        <v>163</v>
      </c>
      <c r="D1356" s="164">
        <v>1.62</v>
      </c>
      <c r="E1356" s="167" t="s">
        <v>170</v>
      </c>
    </row>
    <row r="1357" spans="1:5" ht="16.5" thickBot="1" x14ac:dyDescent="0.3">
      <c r="A1357" s="166">
        <v>45649</v>
      </c>
      <c r="B1357" s="171" t="s">
        <v>119</v>
      </c>
      <c r="C1357" s="167" t="s">
        <v>164</v>
      </c>
      <c r="D1357" s="174">
        <v>1.59</v>
      </c>
      <c r="E1357" s="167" t="s">
        <v>170</v>
      </c>
    </row>
    <row r="1358" spans="1:5" ht="16.5" thickBot="1" x14ac:dyDescent="0.3">
      <c r="A1358" s="166">
        <v>45649</v>
      </c>
      <c r="B1358" s="171" t="s">
        <v>119</v>
      </c>
      <c r="C1358" s="167" t="s">
        <v>168</v>
      </c>
      <c r="D1358" s="177">
        <v>1.66</v>
      </c>
      <c r="E1358" s="167" t="s">
        <v>170</v>
      </c>
    </row>
    <row r="1359" spans="1:5" ht="16.5" thickBot="1" x14ac:dyDescent="0.3">
      <c r="A1359" s="166">
        <v>45649</v>
      </c>
      <c r="B1359" s="171" t="s">
        <v>119</v>
      </c>
      <c r="C1359" s="167" t="s">
        <v>164</v>
      </c>
      <c r="D1359" s="177">
        <v>1.53</v>
      </c>
      <c r="E1359" s="167" t="s">
        <v>170</v>
      </c>
    </row>
    <row r="1360" spans="1:5" ht="16.5" thickBot="1" x14ac:dyDescent="0.3">
      <c r="A1360" s="166">
        <v>45649</v>
      </c>
      <c r="B1360" s="171" t="s">
        <v>119</v>
      </c>
      <c r="C1360" s="167" t="s">
        <v>164</v>
      </c>
      <c r="D1360" s="177">
        <v>1.71</v>
      </c>
      <c r="E1360" s="167" t="s">
        <v>170</v>
      </c>
    </row>
    <row r="1361" spans="1:5" ht="16.5" thickBot="1" x14ac:dyDescent="0.3">
      <c r="A1361" s="166">
        <v>45649</v>
      </c>
      <c r="B1361" s="171" t="s">
        <v>119</v>
      </c>
      <c r="C1361" s="167" t="s">
        <v>163</v>
      </c>
      <c r="D1361" s="177">
        <v>1.7</v>
      </c>
      <c r="E1361" s="167" t="s">
        <v>170</v>
      </c>
    </row>
    <row r="1362" spans="1:5" ht="16.5" thickBot="1" x14ac:dyDescent="0.3">
      <c r="A1362" s="166">
        <v>45649</v>
      </c>
      <c r="B1362" s="171" t="s">
        <v>119</v>
      </c>
      <c r="C1362" s="167" t="s">
        <v>167</v>
      </c>
      <c r="D1362" s="173">
        <v>1.88</v>
      </c>
      <c r="E1362" s="167" t="s">
        <v>170</v>
      </c>
    </row>
    <row r="1363" spans="1:5" ht="16.5" thickBot="1" x14ac:dyDescent="0.3">
      <c r="A1363" s="166">
        <v>45649</v>
      </c>
      <c r="B1363" s="171" t="s">
        <v>119</v>
      </c>
      <c r="C1363" s="167" t="s">
        <v>163</v>
      </c>
      <c r="D1363" s="168">
        <v>1.7</v>
      </c>
      <c r="E1363" s="167" t="s">
        <v>170</v>
      </c>
    </row>
    <row r="1364" spans="1:5" ht="16.5" thickBot="1" x14ac:dyDescent="0.3">
      <c r="A1364" s="166">
        <v>45650</v>
      </c>
      <c r="B1364" s="171" t="s">
        <v>119</v>
      </c>
      <c r="C1364" s="167" t="s">
        <v>167</v>
      </c>
      <c r="D1364" s="168">
        <v>1.87</v>
      </c>
      <c r="E1364" s="167" t="s">
        <v>170</v>
      </c>
    </row>
    <row r="1365" spans="1:5" ht="16.5" thickBot="1" x14ac:dyDescent="0.3">
      <c r="A1365" s="166">
        <v>45650</v>
      </c>
      <c r="B1365" s="171" t="s">
        <v>119</v>
      </c>
      <c r="C1365" s="167" t="s">
        <v>167</v>
      </c>
      <c r="D1365" s="174">
        <v>1.88</v>
      </c>
      <c r="E1365" s="167" t="s">
        <v>173</v>
      </c>
    </row>
    <row r="1366" spans="1:5" ht="16.5" thickBot="1" x14ac:dyDescent="0.3">
      <c r="A1366" s="166">
        <v>45650</v>
      </c>
      <c r="B1366" s="171" t="s">
        <v>119</v>
      </c>
      <c r="C1366" s="167" t="s">
        <v>163</v>
      </c>
      <c r="D1366" s="168">
        <v>1.53</v>
      </c>
      <c r="E1366" s="167" t="s">
        <v>170</v>
      </c>
    </row>
    <row r="1367" spans="1:5" ht="16.5" thickBot="1" x14ac:dyDescent="0.3">
      <c r="A1367" s="166">
        <v>45650</v>
      </c>
      <c r="B1367" s="171" t="s">
        <v>119</v>
      </c>
      <c r="C1367" s="167" t="s">
        <v>167</v>
      </c>
      <c r="D1367" s="168">
        <v>1.5</v>
      </c>
      <c r="E1367" s="167" t="s">
        <v>170</v>
      </c>
    </row>
    <row r="1368" spans="1:5" ht="16.5" thickBot="1" x14ac:dyDescent="0.3">
      <c r="A1368" s="166">
        <v>45650</v>
      </c>
      <c r="B1368" s="171" t="s">
        <v>119</v>
      </c>
      <c r="C1368" s="167" t="s">
        <v>164</v>
      </c>
      <c r="D1368" s="168">
        <v>1.67</v>
      </c>
      <c r="E1368" s="167" t="s">
        <v>170</v>
      </c>
    </row>
    <row r="1369" spans="1:5" ht="16.5" thickBot="1" x14ac:dyDescent="0.3">
      <c r="A1369" s="166">
        <v>45650</v>
      </c>
      <c r="B1369" s="171" t="s">
        <v>119</v>
      </c>
      <c r="C1369" s="167" t="s">
        <v>167</v>
      </c>
      <c r="D1369" s="173">
        <v>1.88</v>
      </c>
      <c r="E1369" s="167" t="s">
        <v>170</v>
      </c>
    </row>
    <row r="1370" spans="1:5" ht="16.5" thickBot="1" x14ac:dyDescent="0.3">
      <c r="A1370" s="166">
        <v>45650</v>
      </c>
      <c r="B1370" s="171" t="s">
        <v>119</v>
      </c>
      <c r="C1370" s="167" t="s">
        <v>163</v>
      </c>
      <c r="D1370" s="164">
        <v>1.62</v>
      </c>
      <c r="E1370" s="167" t="s">
        <v>170</v>
      </c>
    </row>
    <row r="1371" spans="1:5" ht="16.5" thickBot="1" x14ac:dyDescent="0.3">
      <c r="A1371" s="166">
        <v>45650</v>
      </c>
      <c r="B1371" s="171" t="s">
        <v>119</v>
      </c>
      <c r="C1371" s="167" t="s">
        <v>164</v>
      </c>
      <c r="D1371" s="174">
        <v>1.59</v>
      </c>
      <c r="E1371" s="167" t="s">
        <v>170</v>
      </c>
    </row>
    <row r="1372" spans="1:5" ht="16.5" thickBot="1" x14ac:dyDescent="0.3">
      <c r="A1372" s="166">
        <v>45650</v>
      </c>
      <c r="B1372" s="171" t="s">
        <v>119</v>
      </c>
      <c r="C1372" s="167" t="s">
        <v>168</v>
      </c>
      <c r="D1372" s="177">
        <v>1.66</v>
      </c>
      <c r="E1372" s="167" t="s">
        <v>170</v>
      </c>
    </row>
    <row r="1373" spans="1:5" ht="16.5" thickBot="1" x14ac:dyDescent="0.3">
      <c r="A1373" s="166">
        <v>45650</v>
      </c>
      <c r="B1373" s="171" t="s">
        <v>119</v>
      </c>
      <c r="C1373" s="167" t="s">
        <v>164</v>
      </c>
      <c r="D1373" s="177">
        <v>1.71</v>
      </c>
      <c r="E1373" s="167" t="s">
        <v>170</v>
      </c>
    </row>
    <row r="1374" spans="1:5" ht="16.5" thickBot="1" x14ac:dyDescent="0.3">
      <c r="A1374" s="166">
        <v>45650</v>
      </c>
      <c r="B1374" s="171" t="s">
        <v>119</v>
      </c>
      <c r="C1374" s="167" t="s">
        <v>164</v>
      </c>
      <c r="D1374" s="174">
        <v>1.6</v>
      </c>
      <c r="E1374" s="167" t="s">
        <v>170</v>
      </c>
    </row>
    <row r="1375" spans="1:5" ht="16.5" thickBot="1" x14ac:dyDescent="0.3">
      <c r="A1375" s="166">
        <v>45650</v>
      </c>
      <c r="B1375" s="171" t="s">
        <v>119</v>
      </c>
      <c r="C1375" s="167" t="s">
        <v>164</v>
      </c>
      <c r="D1375" s="177">
        <v>1.53</v>
      </c>
      <c r="E1375" s="167" t="s">
        <v>170</v>
      </c>
    </row>
    <row r="1376" spans="1:5" ht="16.5" thickBot="1" x14ac:dyDescent="0.3">
      <c r="A1376" s="166">
        <v>45650</v>
      </c>
      <c r="B1376" s="171" t="s">
        <v>119</v>
      </c>
      <c r="C1376" s="167" t="s">
        <v>163</v>
      </c>
      <c r="D1376" s="168">
        <v>1.7</v>
      </c>
      <c r="E1376" s="167" t="s">
        <v>170</v>
      </c>
    </row>
    <row r="1377" spans="1:5" ht="16.5" thickBot="1" x14ac:dyDescent="0.3">
      <c r="A1377" s="166">
        <v>45651</v>
      </c>
      <c r="B1377" s="171" t="s">
        <v>119</v>
      </c>
      <c r="C1377" s="167" t="s">
        <v>167</v>
      </c>
      <c r="D1377" s="168">
        <v>1.87</v>
      </c>
      <c r="E1377" s="167" t="s">
        <v>170</v>
      </c>
    </row>
    <row r="1378" spans="1:5" ht="16.5" thickBot="1" x14ac:dyDescent="0.3">
      <c r="A1378" s="166">
        <v>45651</v>
      </c>
      <c r="B1378" s="171" t="s">
        <v>119</v>
      </c>
      <c r="C1378" s="167" t="s">
        <v>167</v>
      </c>
      <c r="D1378" s="174">
        <v>1.88</v>
      </c>
      <c r="E1378" s="167" t="s">
        <v>173</v>
      </c>
    </row>
    <row r="1379" spans="1:5" ht="16.5" thickBot="1" x14ac:dyDescent="0.3">
      <c r="A1379" s="166">
        <v>45651</v>
      </c>
      <c r="B1379" s="171" t="s">
        <v>119</v>
      </c>
      <c r="C1379" s="167" t="s">
        <v>167</v>
      </c>
      <c r="D1379" s="168">
        <v>1.88</v>
      </c>
      <c r="E1379" s="167" t="s">
        <v>170</v>
      </c>
    </row>
    <row r="1380" spans="1:5" ht="16.5" thickBot="1" x14ac:dyDescent="0.3">
      <c r="A1380" s="166">
        <v>45651</v>
      </c>
      <c r="B1380" s="171" t="s">
        <v>119</v>
      </c>
      <c r="C1380" s="167" t="s">
        <v>167</v>
      </c>
      <c r="D1380" s="168">
        <v>1.5</v>
      </c>
      <c r="E1380" s="167" t="s">
        <v>170</v>
      </c>
    </row>
    <row r="1381" spans="1:5" ht="16.5" thickBot="1" x14ac:dyDescent="0.3">
      <c r="A1381" s="166">
        <v>45651</v>
      </c>
      <c r="B1381" s="171" t="s">
        <v>119</v>
      </c>
      <c r="C1381" s="167" t="s">
        <v>163</v>
      </c>
      <c r="D1381" s="168">
        <v>1.53</v>
      </c>
      <c r="E1381" s="167" t="s">
        <v>170</v>
      </c>
    </row>
    <row r="1382" spans="1:5" ht="16.5" thickBot="1" x14ac:dyDescent="0.3">
      <c r="A1382" s="166">
        <v>45651</v>
      </c>
      <c r="B1382" s="171" t="s">
        <v>119</v>
      </c>
      <c r="C1382" s="167" t="s">
        <v>167</v>
      </c>
      <c r="D1382" s="173">
        <v>1.88</v>
      </c>
      <c r="E1382" s="167" t="s">
        <v>170</v>
      </c>
    </row>
    <row r="1383" spans="1:5" ht="16.5" thickBot="1" x14ac:dyDescent="0.3">
      <c r="A1383" s="166">
        <v>45651</v>
      </c>
      <c r="B1383" s="171" t="s">
        <v>119</v>
      </c>
      <c r="C1383" s="167" t="s">
        <v>163</v>
      </c>
      <c r="D1383" s="164">
        <v>1.62</v>
      </c>
      <c r="E1383" s="167" t="s">
        <v>170</v>
      </c>
    </row>
    <row r="1384" spans="1:5" ht="16.5" thickBot="1" x14ac:dyDescent="0.3">
      <c r="A1384" s="166">
        <v>45651</v>
      </c>
      <c r="B1384" s="171" t="s">
        <v>119</v>
      </c>
      <c r="C1384" s="167" t="s">
        <v>164</v>
      </c>
      <c r="D1384" s="174">
        <v>1.59</v>
      </c>
      <c r="E1384" s="167" t="s">
        <v>170</v>
      </c>
    </row>
    <row r="1385" spans="1:5" ht="16.5" thickBot="1" x14ac:dyDescent="0.3">
      <c r="A1385" s="166">
        <v>45652</v>
      </c>
      <c r="B1385" s="171" t="s">
        <v>119</v>
      </c>
      <c r="C1385" s="167" t="s">
        <v>167</v>
      </c>
      <c r="D1385" s="174">
        <v>1.88</v>
      </c>
      <c r="E1385" s="167" t="s">
        <v>173</v>
      </c>
    </row>
    <row r="1386" spans="1:5" ht="16.5" thickBot="1" x14ac:dyDescent="0.3">
      <c r="A1386" s="166">
        <v>45652</v>
      </c>
      <c r="B1386" s="171" t="s">
        <v>119</v>
      </c>
      <c r="C1386" s="167" t="s">
        <v>167</v>
      </c>
      <c r="D1386" s="168">
        <v>1.5</v>
      </c>
      <c r="E1386" s="167" t="s">
        <v>170</v>
      </c>
    </row>
    <row r="1387" spans="1:5" ht="16.5" thickBot="1" x14ac:dyDescent="0.3">
      <c r="A1387" s="166">
        <v>45652</v>
      </c>
      <c r="B1387" s="171" t="s">
        <v>119</v>
      </c>
      <c r="C1387" s="167" t="s">
        <v>167</v>
      </c>
      <c r="D1387" s="168">
        <v>1.88</v>
      </c>
      <c r="E1387" s="167" t="s">
        <v>170</v>
      </c>
    </row>
    <row r="1388" spans="1:5" ht="16.5" thickBot="1" x14ac:dyDescent="0.3">
      <c r="A1388" s="166">
        <v>45652</v>
      </c>
      <c r="B1388" s="171" t="s">
        <v>119</v>
      </c>
      <c r="C1388" s="167" t="s">
        <v>163</v>
      </c>
      <c r="D1388" s="168">
        <v>1.53</v>
      </c>
      <c r="E1388" s="167" t="s">
        <v>170</v>
      </c>
    </row>
    <row r="1389" spans="1:5" ht="16.5" thickBot="1" x14ac:dyDescent="0.3">
      <c r="A1389" s="166">
        <v>45652</v>
      </c>
      <c r="B1389" s="171" t="s">
        <v>119</v>
      </c>
      <c r="C1389" s="167" t="s">
        <v>167</v>
      </c>
      <c r="D1389" s="168">
        <v>1.87</v>
      </c>
      <c r="E1389" s="167" t="s">
        <v>170</v>
      </c>
    </row>
    <row r="1390" spans="1:5" ht="16.5" thickBot="1" x14ac:dyDescent="0.3">
      <c r="A1390" s="166">
        <v>45652</v>
      </c>
      <c r="B1390" s="171" t="s">
        <v>119</v>
      </c>
      <c r="C1390" s="167" t="s">
        <v>167</v>
      </c>
      <c r="D1390" s="173">
        <v>1.88</v>
      </c>
      <c r="E1390" s="167" t="s">
        <v>170</v>
      </c>
    </row>
    <row r="1391" spans="1:5" ht="16.5" thickBot="1" x14ac:dyDescent="0.3">
      <c r="A1391" s="166">
        <v>45652</v>
      </c>
      <c r="B1391" s="171" t="s">
        <v>119</v>
      </c>
      <c r="C1391" s="167" t="s">
        <v>164</v>
      </c>
      <c r="D1391" s="174">
        <v>1.59</v>
      </c>
      <c r="E1391" s="167" t="s">
        <v>170</v>
      </c>
    </row>
    <row r="1392" spans="1:5" ht="16.5" thickBot="1" x14ac:dyDescent="0.3">
      <c r="A1392" s="166">
        <v>45652</v>
      </c>
      <c r="B1392" s="171" t="s">
        <v>119</v>
      </c>
      <c r="C1392" s="167" t="s">
        <v>163</v>
      </c>
      <c r="D1392" s="164">
        <v>1.62</v>
      </c>
      <c r="E1392" s="167" t="s">
        <v>170</v>
      </c>
    </row>
    <row r="1393" spans="1:5" ht="16.5" thickBot="1" x14ac:dyDescent="0.3">
      <c r="A1393" s="166">
        <v>45652</v>
      </c>
      <c r="B1393" s="171" t="s">
        <v>119</v>
      </c>
      <c r="C1393" s="167" t="s">
        <v>164</v>
      </c>
      <c r="D1393" s="177">
        <v>1.61</v>
      </c>
      <c r="E1393" s="167" t="s">
        <v>170</v>
      </c>
    </row>
    <row r="1394" spans="1:5" ht="16.5" thickBot="1" x14ac:dyDescent="0.3">
      <c r="A1394" s="166">
        <v>45653</v>
      </c>
      <c r="B1394" s="171" t="s">
        <v>119</v>
      </c>
      <c r="C1394" s="167" t="s">
        <v>163</v>
      </c>
      <c r="D1394" s="168">
        <v>1.53</v>
      </c>
      <c r="E1394" s="167" t="s">
        <v>170</v>
      </c>
    </row>
    <row r="1395" spans="1:5" ht="16.5" thickBot="1" x14ac:dyDescent="0.3">
      <c r="A1395" s="166">
        <v>45653</v>
      </c>
      <c r="B1395" s="171" t="s">
        <v>119</v>
      </c>
      <c r="C1395" s="167" t="s">
        <v>167</v>
      </c>
      <c r="D1395" s="174">
        <v>1.88</v>
      </c>
      <c r="E1395" s="167" t="s">
        <v>173</v>
      </c>
    </row>
    <row r="1396" spans="1:5" ht="16.5" thickBot="1" x14ac:dyDescent="0.3">
      <c r="A1396" s="166">
        <v>45653</v>
      </c>
      <c r="B1396" s="171" t="s">
        <v>119</v>
      </c>
      <c r="C1396" s="167" t="s">
        <v>167</v>
      </c>
      <c r="D1396" s="168">
        <v>1.88</v>
      </c>
      <c r="E1396" s="167" t="s">
        <v>170</v>
      </c>
    </row>
    <row r="1397" spans="1:5" ht="16.5" thickBot="1" x14ac:dyDescent="0.3">
      <c r="A1397" s="166">
        <v>45653</v>
      </c>
      <c r="B1397" s="171" t="s">
        <v>119</v>
      </c>
      <c r="C1397" s="167" t="s">
        <v>167</v>
      </c>
      <c r="D1397" s="168">
        <v>1.5</v>
      </c>
      <c r="E1397" s="167" t="s">
        <v>170</v>
      </c>
    </row>
    <row r="1398" spans="1:5" ht="16.5" thickBot="1" x14ac:dyDescent="0.3">
      <c r="A1398" s="166">
        <v>45653</v>
      </c>
      <c r="B1398" s="171" t="s">
        <v>119</v>
      </c>
      <c r="C1398" s="167" t="s">
        <v>167</v>
      </c>
      <c r="D1398" s="173">
        <v>1.88</v>
      </c>
      <c r="E1398" s="167" t="s">
        <v>170</v>
      </c>
    </row>
    <row r="1399" spans="1:5" ht="16.5" thickBot="1" x14ac:dyDescent="0.3">
      <c r="A1399" s="166">
        <v>45653</v>
      </c>
      <c r="B1399" s="171" t="s">
        <v>119</v>
      </c>
      <c r="C1399" s="167" t="s">
        <v>163</v>
      </c>
      <c r="D1399" s="168">
        <v>1.7</v>
      </c>
      <c r="E1399" s="167" t="s">
        <v>170</v>
      </c>
    </row>
    <row r="1400" spans="1:5" ht="16.5" thickBot="1" x14ac:dyDescent="0.3">
      <c r="A1400" s="166">
        <v>45653</v>
      </c>
      <c r="B1400" s="171" t="s">
        <v>119</v>
      </c>
      <c r="C1400" s="167" t="s">
        <v>168</v>
      </c>
      <c r="D1400" s="177">
        <v>1.66</v>
      </c>
      <c r="E1400" s="167" t="s">
        <v>170</v>
      </c>
    </row>
    <row r="1401" spans="1:5" ht="16.5" thickBot="1" x14ac:dyDescent="0.3">
      <c r="A1401" s="166">
        <v>45653</v>
      </c>
      <c r="B1401" s="171" t="s">
        <v>119</v>
      </c>
      <c r="C1401" s="167" t="s">
        <v>164</v>
      </c>
      <c r="D1401" s="174">
        <v>1.59</v>
      </c>
      <c r="E1401" s="167" t="s">
        <v>170</v>
      </c>
    </row>
    <row r="1402" spans="1:5" ht="16.5" thickBot="1" x14ac:dyDescent="0.3">
      <c r="A1402" s="166">
        <v>45653</v>
      </c>
      <c r="B1402" s="171" t="s">
        <v>119</v>
      </c>
      <c r="C1402" s="167" t="s">
        <v>164</v>
      </c>
      <c r="D1402" s="177">
        <v>1.61</v>
      </c>
      <c r="E1402" s="167" t="s">
        <v>170</v>
      </c>
    </row>
    <row r="1403" spans="1:5" ht="16.5" thickBot="1" x14ac:dyDescent="0.3">
      <c r="A1403" s="166">
        <v>45653</v>
      </c>
      <c r="B1403" s="171" t="s">
        <v>119</v>
      </c>
      <c r="C1403" s="167" t="s">
        <v>163</v>
      </c>
      <c r="D1403" s="164">
        <v>1.62</v>
      </c>
      <c r="E1403" s="167" t="s">
        <v>170</v>
      </c>
    </row>
    <row r="1404" spans="1:5" ht="16.5" thickBot="1" x14ac:dyDescent="0.3">
      <c r="A1404" s="166">
        <v>45653</v>
      </c>
      <c r="B1404" s="171" t="s">
        <v>119</v>
      </c>
      <c r="C1404" s="167" t="s">
        <v>164</v>
      </c>
      <c r="D1404" s="177">
        <v>1.53</v>
      </c>
      <c r="E1404" s="167" t="s">
        <v>170</v>
      </c>
    </row>
    <row r="1405" spans="1:5" ht="16.5" thickBot="1" x14ac:dyDescent="0.3">
      <c r="A1405" s="166">
        <v>45653</v>
      </c>
      <c r="B1405" s="171" t="s">
        <v>119</v>
      </c>
      <c r="C1405" s="167" t="s">
        <v>164</v>
      </c>
      <c r="D1405" s="174">
        <v>1.6</v>
      </c>
      <c r="E1405" s="167" t="s">
        <v>170</v>
      </c>
    </row>
    <row r="1406" spans="1:5" ht="16.5" thickBot="1" x14ac:dyDescent="0.3">
      <c r="A1406" s="166">
        <v>45653</v>
      </c>
      <c r="B1406" s="171" t="s">
        <v>119</v>
      </c>
      <c r="C1406" s="167" t="s">
        <v>163</v>
      </c>
      <c r="D1406" s="177">
        <v>1.7</v>
      </c>
      <c r="E1406" s="167" t="s">
        <v>170</v>
      </c>
    </row>
    <row r="1407" spans="1:5" ht="16.5" thickBot="1" x14ac:dyDescent="0.3">
      <c r="A1407" s="166">
        <v>45653</v>
      </c>
      <c r="B1407" s="171" t="s">
        <v>119</v>
      </c>
      <c r="C1407" s="167" t="s">
        <v>163</v>
      </c>
      <c r="D1407" s="168">
        <v>1.7</v>
      </c>
      <c r="E1407" s="167" t="s">
        <v>170</v>
      </c>
    </row>
    <row r="1408" spans="1:5" ht="16.5" thickBot="1" x14ac:dyDescent="0.3">
      <c r="A1408" s="166">
        <v>45653</v>
      </c>
      <c r="B1408" s="171" t="s">
        <v>119</v>
      </c>
      <c r="C1408" s="167" t="s">
        <v>163</v>
      </c>
      <c r="D1408" s="168">
        <v>1.7</v>
      </c>
      <c r="E1408" s="167" t="s">
        <v>170</v>
      </c>
    </row>
    <row r="1409" spans="1:5" ht="16.5" thickBot="1" x14ac:dyDescent="0.3">
      <c r="A1409" s="166">
        <v>45653</v>
      </c>
      <c r="B1409" s="171" t="s">
        <v>119</v>
      </c>
      <c r="C1409" s="167" t="s">
        <v>167</v>
      </c>
      <c r="D1409" s="168">
        <v>1.88</v>
      </c>
      <c r="E1409" s="167" t="s">
        <v>170</v>
      </c>
    </row>
    <row r="1410" spans="1:5" ht="16.5" thickBot="1" x14ac:dyDescent="0.3">
      <c r="A1410" s="166">
        <v>45654</v>
      </c>
      <c r="B1410" s="171" t="s">
        <v>119</v>
      </c>
      <c r="C1410" s="167" t="s">
        <v>167</v>
      </c>
      <c r="D1410" s="174">
        <v>1.88</v>
      </c>
      <c r="E1410" s="167" t="s">
        <v>173</v>
      </c>
    </row>
    <row r="1411" spans="1:5" ht="16.5" thickBot="1" x14ac:dyDescent="0.3">
      <c r="A1411" s="166">
        <v>45654</v>
      </c>
      <c r="B1411" s="171" t="s">
        <v>119</v>
      </c>
      <c r="C1411" s="167" t="s">
        <v>167</v>
      </c>
      <c r="D1411" s="168">
        <v>1.5</v>
      </c>
      <c r="E1411" s="167" t="s">
        <v>170</v>
      </c>
    </row>
    <row r="1412" spans="1:5" ht="16.5" thickBot="1" x14ac:dyDescent="0.3">
      <c r="A1412" s="166">
        <v>45654</v>
      </c>
      <c r="B1412" s="171" t="s">
        <v>119</v>
      </c>
      <c r="C1412" s="167" t="s">
        <v>167</v>
      </c>
      <c r="D1412" s="168">
        <v>1.87</v>
      </c>
      <c r="E1412" s="167" t="s">
        <v>170</v>
      </c>
    </row>
    <row r="1413" spans="1:5" ht="16.5" thickBot="1" x14ac:dyDescent="0.3">
      <c r="A1413" s="166">
        <v>45654</v>
      </c>
      <c r="B1413" s="171" t="s">
        <v>119</v>
      </c>
      <c r="C1413" s="167" t="s">
        <v>163</v>
      </c>
      <c r="D1413" s="168">
        <v>1.7</v>
      </c>
      <c r="E1413" s="167" t="s">
        <v>170</v>
      </c>
    </row>
    <row r="1414" spans="1:5" ht="16.5" thickBot="1" x14ac:dyDescent="0.3">
      <c r="A1414" s="166">
        <v>45654</v>
      </c>
      <c r="B1414" s="171" t="s">
        <v>119</v>
      </c>
      <c r="C1414" s="167" t="s">
        <v>167</v>
      </c>
      <c r="D1414" s="173">
        <v>1.88</v>
      </c>
      <c r="E1414" s="167" t="s">
        <v>170</v>
      </c>
    </row>
    <row r="1415" spans="1:5" ht="16.5" thickBot="1" x14ac:dyDescent="0.3">
      <c r="A1415" s="166">
        <v>45654</v>
      </c>
      <c r="B1415" s="171" t="s">
        <v>119</v>
      </c>
      <c r="C1415" s="167" t="s">
        <v>164</v>
      </c>
      <c r="D1415" s="174">
        <v>1.6</v>
      </c>
      <c r="E1415" s="167" t="s">
        <v>170</v>
      </c>
    </row>
    <row r="1416" spans="1:5" ht="16.5" thickBot="1" x14ac:dyDescent="0.3">
      <c r="A1416" s="166">
        <v>45654</v>
      </c>
      <c r="B1416" s="171" t="s">
        <v>119</v>
      </c>
      <c r="C1416" s="167" t="s">
        <v>163</v>
      </c>
      <c r="D1416" s="168">
        <v>1.7</v>
      </c>
      <c r="E1416" s="167" t="s">
        <v>170</v>
      </c>
    </row>
    <row r="1417" spans="1:5" ht="16.5" thickBot="1" x14ac:dyDescent="0.3">
      <c r="A1417" s="166">
        <v>45654</v>
      </c>
      <c r="B1417" s="171" t="s">
        <v>119</v>
      </c>
      <c r="C1417" s="167" t="s">
        <v>163</v>
      </c>
      <c r="D1417" s="168">
        <v>1.7</v>
      </c>
      <c r="E1417" s="167" t="s">
        <v>170</v>
      </c>
    </row>
    <row r="1418" spans="1:5" ht="16.5" thickBot="1" x14ac:dyDescent="0.3">
      <c r="A1418" s="166">
        <v>45654</v>
      </c>
      <c r="B1418" s="171" t="s">
        <v>119</v>
      </c>
      <c r="C1418" s="167" t="s">
        <v>167</v>
      </c>
      <c r="D1418" s="168">
        <v>1.88</v>
      </c>
      <c r="E1418" s="167" t="s">
        <v>170</v>
      </c>
    </row>
    <row r="1419" spans="1:5" ht="16.5" thickBot="1" x14ac:dyDescent="0.3">
      <c r="A1419" s="166">
        <v>45655</v>
      </c>
      <c r="B1419" s="171" t="s">
        <v>119</v>
      </c>
      <c r="C1419" s="167" t="s">
        <v>167</v>
      </c>
      <c r="D1419" s="174">
        <v>1.88</v>
      </c>
      <c r="E1419" s="167" t="s">
        <v>173</v>
      </c>
    </row>
    <row r="1420" spans="1:5" ht="16.5" thickBot="1" x14ac:dyDescent="0.3">
      <c r="A1420" s="166">
        <v>45655</v>
      </c>
      <c r="B1420" s="171" t="s">
        <v>119</v>
      </c>
      <c r="C1420" s="167" t="s">
        <v>167</v>
      </c>
      <c r="D1420" s="168">
        <v>1.5</v>
      </c>
      <c r="E1420" s="167" t="s">
        <v>170</v>
      </c>
    </row>
    <row r="1421" spans="1:5" ht="16.5" thickBot="1" x14ac:dyDescent="0.3">
      <c r="A1421" s="166">
        <v>45655</v>
      </c>
      <c r="B1421" s="171" t="s">
        <v>119</v>
      </c>
      <c r="C1421" s="167" t="s">
        <v>167</v>
      </c>
      <c r="D1421" s="168">
        <v>1.87</v>
      </c>
      <c r="E1421" s="167" t="s">
        <v>170</v>
      </c>
    </row>
    <row r="1422" spans="1:5" ht="16.5" thickBot="1" x14ac:dyDescent="0.3">
      <c r="A1422" s="166">
        <v>45655</v>
      </c>
      <c r="B1422" s="171" t="s">
        <v>119</v>
      </c>
      <c r="C1422" s="167" t="s">
        <v>163</v>
      </c>
      <c r="D1422" s="168">
        <v>1.7</v>
      </c>
      <c r="E1422" s="167" t="s">
        <v>170</v>
      </c>
    </row>
    <row r="1423" spans="1:5" ht="16.5" thickBot="1" x14ac:dyDescent="0.3">
      <c r="A1423" s="166">
        <v>45655</v>
      </c>
      <c r="B1423" s="171" t="s">
        <v>119</v>
      </c>
      <c r="C1423" s="167" t="s">
        <v>167</v>
      </c>
      <c r="D1423" s="173">
        <v>1.88</v>
      </c>
      <c r="E1423" s="167" t="s">
        <v>170</v>
      </c>
    </row>
    <row r="1424" spans="1:5" ht="16.5" thickBot="1" x14ac:dyDescent="0.3">
      <c r="A1424" s="166">
        <v>45655</v>
      </c>
      <c r="B1424" s="171" t="s">
        <v>119</v>
      </c>
      <c r="C1424" s="167" t="s">
        <v>164</v>
      </c>
      <c r="D1424" s="174">
        <v>1.6</v>
      </c>
      <c r="E1424" s="167" t="s">
        <v>170</v>
      </c>
    </row>
    <row r="1425" spans="1:5" ht="16.5" thickBot="1" x14ac:dyDescent="0.3">
      <c r="A1425" s="166">
        <v>45655</v>
      </c>
      <c r="B1425" s="171" t="s">
        <v>119</v>
      </c>
      <c r="C1425" s="167" t="s">
        <v>163</v>
      </c>
      <c r="D1425" s="168">
        <v>1.7</v>
      </c>
      <c r="E1425" s="167" t="s">
        <v>170</v>
      </c>
    </row>
    <row r="1426" spans="1:5" ht="16.5" thickBot="1" x14ac:dyDescent="0.3">
      <c r="A1426" s="166">
        <v>45655</v>
      </c>
      <c r="B1426" s="171" t="s">
        <v>119</v>
      </c>
      <c r="C1426" s="167" t="s">
        <v>163</v>
      </c>
      <c r="D1426" s="168">
        <v>1.7</v>
      </c>
      <c r="E1426" s="167" t="s">
        <v>170</v>
      </c>
    </row>
    <row r="1427" spans="1:5" ht="16.5" thickBot="1" x14ac:dyDescent="0.3">
      <c r="A1427" s="166">
        <v>45655</v>
      </c>
      <c r="B1427" s="171" t="s">
        <v>119</v>
      </c>
      <c r="C1427" s="167" t="s">
        <v>167</v>
      </c>
      <c r="D1427" s="168">
        <v>1.88</v>
      </c>
      <c r="E1427" s="167" t="s">
        <v>170</v>
      </c>
    </row>
    <row r="1428" spans="1:5" ht="16.5" thickBot="1" x14ac:dyDescent="0.3">
      <c r="A1428" s="166">
        <v>45656</v>
      </c>
      <c r="B1428" s="171" t="s">
        <v>119</v>
      </c>
      <c r="C1428" s="167" t="s">
        <v>167</v>
      </c>
      <c r="D1428" s="174">
        <v>1.88</v>
      </c>
      <c r="E1428" s="167" t="s">
        <v>173</v>
      </c>
    </row>
    <row r="1429" spans="1:5" ht="16.5" thickBot="1" x14ac:dyDescent="0.3">
      <c r="A1429" s="166">
        <v>45656</v>
      </c>
      <c r="B1429" s="171" t="s">
        <v>119</v>
      </c>
      <c r="C1429" s="167" t="s">
        <v>163</v>
      </c>
      <c r="D1429" s="168">
        <v>1.7</v>
      </c>
      <c r="E1429" s="167" t="s">
        <v>170</v>
      </c>
    </row>
    <row r="1430" spans="1:5" ht="16.5" thickBot="1" x14ac:dyDescent="0.3">
      <c r="A1430" s="166">
        <v>45656</v>
      </c>
      <c r="B1430" s="171" t="s">
        <v>119</v>
      </c>
      <c r="C1430" s="167" t="s">
        <v>167</v>
      </c>
      <c r="D1430" s="168">
        <v>1.5</v>
      </c>
      <c r="E1430" s="167" t="s">
        <v>170</v>
      </c>
    </row>
    <row r="1431" spans="1:5" ht="16.5" thickBot="1" x14ac:dyDescent="0.3">
      <c r="A1431" s="166">
        <v>45656</v>
      </c>
      <c r="B1431" s="171" t="s">
        <v>119</v>
      </c>
      <c r="C1431" s="167" t="s">
        <v>164</v>
      </c>
      <c r="D1431" s="168">
        <v>1.67</v>
      </c>
      <c r="E1431" s="167" t="s">
        <v>170</v>
      </c>
    </row>
    <row r="1432" spans="1:5" ht="16.5" thickBot="1" x14ac:dyDescent="0.3">
      <c r="A1432" s="166">
        <v>45656</v>
      </c>
      <c r="B1432" s="171" t="s">
        <v>119</v>
      </c>
      <c r="C1432" s="167" t="s">
        <v>164</v>
      </c>
      <c r="D1432" s="177">
        <v>1.61</v>
      </c>
      <c r="E1432" s="167" t="s">
        <v>170</v>
      </c>
    </row>
    <row r="1433" spans="1:5" ht="16.5" thickBot="1" x14ac:dyDescent="0.3">
      <c r="A1433" s="166">
        <v>45656</v>
      </c>
      <c r="B1433" s="171" t="s">
        <v>119</v>
      </c>
      <c r="C1433" s="167" t="s">
        <v>164</v>
      </c>
      <c r="D1433" s="174">
        <v>1.59</v>
      </c>
      <c r="E1433" s="167" t="s">
        <v>170</v>
      </c>
    </row>
    <row r="1434" spans="1:5" ht="16.5" thickBot="1" x14ac:dyDescent="0.3">
      <c r="A1434" s="166">
        <v>45656</v>
      </c>
      <c r="B1434" s="171" t="s">
        <v>119</v>
      </c>
      <c r="C1434" s="167" t="s">
        <v>164</v>
      </c>
      <c r="D1434" s="164">
        <v>1.71</v>
      </c>
      <c r="E1434" s="167" t="s">
        <v>170</v>
      </c>
    </row>
    <row r="1435" spans="1:5" ht="16.5" thickBot="1" x14ac:dyDescent="0.3">
      <c r="A1435" s="166">
        <v>45656</v>
      </c>
      <c r="B1435" s="171" t="s">
        <v>119</v>
      </c>
      <c r="C1435" s="167" t="s">
        <v>168</v>
      </c>
      <c r="D1435" s="177">
        <v>1.66</v>
      </c>
      <c r="E1435" s="167" t="s">
        <v>170</v>
      </c>
    </row>
    <row r="1436" spans="1:5" ht="16.5" thickBot="1" x14ac:dyDescent="0.3">
      <c r="A1436" s="166">
        <v>45656</v>
      </c>
      <c r="B1436" s="171" t="s">
        <v>119</v>
      </c>
      <c r="C1436" s="167" t="s">
        <v>165</v>
      </c>
      <c r="D1436" s="177">
        <v>1.54</v>
      </c>
      <c r="E1436" s="167" t="s">
        <v>170</v>
      </c>
    </row>
    <row r="1437" spans="1:5" ht="16.5" thickBot="1" x14ac:dyDescent="0.3">
      <c r="A1437" s="166">
        <v>45656</v>
      </c>
      <c r="B1437" s="171" t="s">
        <v>119</v>
      </c>
      <c r="C1437" s="167" t="s">
        <v>164</v>
      </c>
      <c r="D1437" s="174">
        <v>1.6</v>
      </c>
      <c r="E1437" s="167" t="s">
        <v>170</v>
      </c>
    </row>
    <row r="1438" spans="1:5" ht="16.5" thickBot="1" x14ac:dyDescent="0.3">
      <c r="A1438" s="166">
        <v>45656</v>
      </c>
      <c r="B1438" s="171" t="s">
        <v>119</v>
      </c>
      <c r="C1438" s="167" t="s">
        <v>164</v>
      </c>
      <c r="D1438" s="177">
        <v>1.71</v>
      </c>
      <c r="E1438" s="167" t="s">
        <v>170</v>
      </c>
    </row>
    <row r="1439" spans="1:5" ht="16.5" thickBot="1" x14ac:dyDescent="0.3">
      <c r="A1439" s="166">
        <v>45656</v>
      </c>
      <c r="B1439" s="171" t="s">
        <v>119</v>
      </c>
      <c r="C1439" s="167" t="s">
        <v>164</v>
      </c>
      <c r="D1439" s="177">
        <v>1.53</v>
      </c>
      <c r="E1439" s="167" t="s">
        <v>170</v>
      </c>
    </row>
    <row r="1440" spans="1:5" ht="16.5" thickBot="1" x14ac:dyDescent="0.3">
      <c r="A1440" s="166">
        <v>45656</v>
      </c>
      <c r="B1440" s="171" t="s">
        <v>119</v>
      </c>
      <c r="C1440" s="167" t="s">
        <v>167</v>
      </c>
      <c r="D1440" s="173">
        <v>1.88</v>
      </c>
      <c r="E1440" s="167" t="s">
        <v>170</v>
      </c>
    </row>
    <row r="1441" spans="1:5" ht="16.5" thickBot="1" x14ac:dyDescent="0.3">
      <c r="A1441" s="166">
        <v>45656</v>
      </c>
      <c r="B1441" s="171" t="s">
        <v>119</v>
      </c>
      <c r="C1441" s="167" t="s">
        <v>163</v>
      </c>
      <c r="D1441" s="168">
        <v>1.7</v>
      </c>
      <c r="E1441" s="167" t="s">
        <v>170</v>
      </c>
    </row>
    <row r="1442" spans="1:5" ht="16.5" thickBot="1" x14ac:dyDescent="0.3">
      <c r="A1442" s="166">
        <v>45657</v>
      </c>
      <c r="B1442" s="171" t="s">
        <v>119</v>
      </c>
      <c r="C1442" s="167" t="s">
        <v>167</v>
      </c>
      <c r="D1442" s="174">
        <v>1.88</v>
      </c>
      <c r="E1442" s="167" t="s">
        <v>173</v>
      </c>
    </row>
    <row r="1443" spans="1:5" ht="16.5" thickBot="1" x14ac:dyDescent="0.3">
      <c r="A1443" s="166">
        <v>45657</v>
      </c>
      <c r="B1443" s="171" t="s">
        <v>119</v>
      </c>
      <c r="C1443" s="167" t="s">
        <v>164</v>
      </c>
      <c r="D1443" s="168">
        <v>1.67</v>
      </c>
      <c r="E1443" s="167" t="s">
        <v>170</v>
      </c>
    </row>
    <row r="1444" spans="1:5" ht="16.5" thickBot="1" x14ac:dyDescent="0.3">
      <c r="A1444" s="166">
        <v>45657</v>
      </c>
      <c r="B1444" s="171" t="s">
        <v>119</v>
      </c>
      <c r="C1444" s="167" t="s">
        <v>164</v>
      </c>
      <c r="D1444" s="177">
        <v>1.61</v>
      </c>
      <c r="E1444" s="167" t="s">
        <v>170</v>
      </c>
    </row>
    <row r="1445" spans="1:5" ht="16.5" thickBot="1" x14ac:dyDescent="0.3">
      <c r="A1445" s="166">
        <v>45657</v>
      </c>
      <c r="B1445" s="171" t="s">
        <v>119</v>
      </c>
      <c r="C1445" s="167" t="s">
        <v>164</v>
      </c>
      <c r="D1445" s="164">
        <v>1.71</v>
      </c>
      <c r="E1445" s="167" t="s">
        <v>170</v>
      </c>
    </row>
    <row r="1446" spans="1:5" ht="16.5" thickBot="1" x14ac:dyDescent="0.3">
      <c r="A1446" s="166">
        <v>45657</v>
      </c>
      <c r="B1446" s="171" t="s">
        <v>119</v>
      </c>
      <c r="C1446" s="167" t="s">
        <v>164</v>
      </c>
      <c r="D1446" s="174">
        <v>1.59</v>
      </c>
      <c r="E1446" s="167" t="s">
        <v>170</v>
      </c>
    </row>
    <row r="1447" spans="1:5" ht="16.5" thickBot="1" x14ac:dyDescent="0.3">
      <c r="A1447" s="166">
        <v>45657</v>
      </c>
      <c r="B1447" s="171" t="s">
        <v>119</v>
      </c>
      <c r="C1447" s="167" t="s">
        <v>168</v>
      </c>
      <c r="D1447" s="177">
        <v>1.66</v>
      </c>
      <c r="E1447" s="167" t="s">
        <v>170</v>
      </c>
    </row>
    <row r="1448" spans="1:5" ht="16.5" thickBot="1" x14ac:dyDescent="0.3">
      <c r="A1448" s="166">
        <v>45657</v>
      </c>
      <c r="B1448" s="171" t="s">
        <v>119</v>
      </c>
      <c r="C1448" s="167" t="s">
        <v>165</v>
      </c>
      <c r="D1448" s="177">
        <v>1.54</v>
      </c>
      <c r="E1448" s="167" t="s">
        <v>170</v>
      </c>
    </row>
    <row r="1449" spans="1:5" ht="16.5" thickBot="1" x14ac:dyDescent="0.3">
      <c r="A1449" s="166">
        <v>45657</v>
      </c>
      <c r="B1449" s="171" t="s">
        <v>119</v>
      </c>
      <c r="C1449" s="167" t="s">
        <v>164</v>
      </c>
      <c r="D1449" s="177">
        <v>1.53</v>
      </c>
      <c r="E1449" s="167" t="s">
        <v>170</v>
      </c>
    </row>
    <row r="1450" spans="1:5" ht="16.5" thickBot="1" x14ac:dyDescent="0.3">
      <c r="A1450" s="166">
        <v>45657</v>
      </c>
      <c r="B1450" s="171" t="s">
        <v>119</v>
      </c>
      <c r="C1450" s="167" t="s">
        <v>164</v>
      </c>
      <c r="D1450" s="174">
        <v>1.6</v>
      </c>
      <c r="E1450" s="167" t="s">
        <v>170</v>
      </c>
    </row>
    <row r="1451" spans="1:5" ht="16.5" thickBot="1" x14ac:dyDescent="0.3">
      <c r="A1451" s="166">
        <v>45657</v>
      </c>
      <c r="B1451" s="171" t="s">
        <v>119</v>
      </c>
      <c r="C1451" s="167" t="s">
        <v>164</v>
      </c>
      <c r="D1451" s="177">
        <v>1.71</v>
      </c>
      <c r="E1451" s="167" t="s">
        <v>170</v>
      </c>
    </row>
    <row r="1452" spans="1:5" ht="15.75" x14ac:dyDescent="0.25">
      <c r="A1452" s="180">
        <v>45657</v>
      </c>
      <c r="B1452" s="181" t="s">
        <v>119</v>
      </c>
      <c r="C1452" s="182" t="s">
        <v>167</v>
      </c>
      <c r="D1452" s="183">
        <v>1.88</v>
      </c>
      <c r="E1452" s="182" t="s">
        <v>170</v>
      </c>
    </row>
    <row r="1453" spans="1:5" ht="30" x14ac:dyDescent="0.25">
      <c r="A1453" s="188">
        <v>45571</v>
      </c>
      <c r="B1453" s="184" t="s">
        <v>118</v>
      </c>
      <c r="C1453" s="185" t="s">
        <v>178</v>
      </c>
      <c r="D1453" s="191">
        <v>2.82</v>
      </c>
      <c r="E1453" s="179" t="s">
        <v>188</v>
      </c>
    </row>
    <row r="1454" spans="1:5" ht="30" x14ac:dyDescent="0.25">
      <c r="A1454" s="188">
        <v>45572</v>
      </c>
      <c r="B1454" s="184" t="s">
        <v>118</v>
      </c>
      <c r="C1454" s="185" t="s">
        <v>179</v>
      </c>
      <c r="D1454" s="191">
        <v>1.61</v>
      </c>
      <c r="E1454" s="179" t="s">
        <v>188</v>
      </c>
    </row>
    <row r="1455" spans="1:5" ht="30" x14ac:dyDescent="0.25">
      <c r="A1455" s="188">
        <v>45573</v>
      </c>
      <c r="B1455" s="184" t="s">
        <v>118</v>
      </c>
      <c r="C1455" s="185" t="s">
        <v>180</v>
      </c>
      <c r="D1455" s="191">
        <v>3.35</v>
      </c>
      <c r="E1455" s="179" t="s">
        <v>188</v>
      </c>
    </row>
    <row r="1456" spans="1:5" ht="30" x14ac:dyDescent="0.25">
      <c r="A1456" s="188">
        <v>45578</v>
      </c>
      <c r="B1456" s="184" t="s">
        <v>118</v>
      </c>
      <c r="C1456" s="185" t="s">
        <v>178</v>
      </c>
      <c r="D1456" s="191">
        <v>2.73</v>
      </c>
      <c r="E1456" s="179" t="s">
        <v>188</v>
      </c>
    </row>
    <row r="1457" spans="1:5" ht="30" x14ac:dyDescent="0.25">
      <c r="A1457" s="188">
        <v>45579</v>
      </c>
      <c r="B1457" s="184" t="s">
        <v>118</v>
      </c>
      <c r="C1457" s="185" t="s">
        <v>180</v>
      </c>
      <c r="D1457" s="191">
        <v>3.36</v>
      </c>
      <c r="E1457" s="179" t="s">
        <v>188</v>
      </c>
    </row>
    <row r="1458" spans="1:5" ht="30" x14ac:dyDescent="0.25">
      <c r="A1458" s="188">
        <v>45579</v>
      </c>
      <c r="B1458" s="184" t="s">
        <v>118</v>
      </c>
      <c r="C1458" s="185" t="s">
        <v>180</v>
      </c>
      <c r="D1458" s="191">
        <v>2.2000000000000002</v>
      </c>
      <c r="E1458" s="179" t="s">
        <v>188</v>
      </c>
    </row>
    <row r="1459" spans="1:5" ht="30" x14ac:dyDescent="0.25">
      <c r="A1459" s="188">
        <v>45588</v>
      </c>
      <c r="B1459" s="184" t="s">
        <v>118</v>
      </c>
      <c r="C1459" s="185" t="s">
        <v>179</v>
      </c>
      <c r="D1459" s="191">
        <v>3.18</v>
      </c>
      <c r="E1459" s="179" t="s">
        <v>188</v>
      </c>
    </row>
    <row r="1460" spans="1:5" ht="30" x14ac:dyDescent="0.25">
      <c r="A1460" s="188">
        <v>45590</v>
      </c>
      <c r="B1460" s="184" t="s">
        <v>118</v>
      </c>
      <c r="C1460" s="185" t="s">
        <v>179</v>
      </c>
      <c r="D1460" s="191">
        <v>3.85</v>
      </c>
      <c r="E1460" s="179" t="s">
        <v>188</v>
      </c>
    </row>
    <row r="1461" spans="1:5" ht="30" x14ac:dyDescent="0.25">
      <c r="A1461" s="188">
        <v>45593</v>
      </c>
      <c r="B1461" s="184" t="s">
        <v>118</v>
      </c>
      <c r="C1461" s="185" t="s">
        <v>179</v>
      </c>
      <c r="D1461" s="191">
        <v>3.47</v>
      </c>
      <c r="E1461" s="179" t="s">
        <v>188</v>
      </c>
    </row>
    <row r="1462" spans="1:5" ht="30" x14ac:dyDescent="0.25">
      <c r="A1462" s="188">
        <v>45595</v>
      </c>
      <c r="B1462" s="184" t="s">
        <v>118</v>
      </c>
      <c r="C1462" s="185" t="s">
        <v>179</v>
      </c>
      <c r="D1462" s="191">
        <v>2.54</v>
      </c>
      <c r="E1462" s="179" t="s">
        <v>188</v>
      </c>
    </row>
    <row r="1463" spans="1:5" ht="30" x14ac:dyDescent="0.25">
      <c r="A1463" s="189">
        <v>45600</v>
      </c>
      <c r="B1463" s="184" t="s">
        <v>118</v>
      </c>
      <c r="C1463" s="186" t="s">
        <v>179</v>
      </c>
      <c r="D1463" s="192">
        <v>2.56</v>
      </c>
      <c r="E1463" s="179" t="s">
        <v>188</v>
      </c>
    </row>
    <row r="1464" spans="1:5" ht="30" x14ac:dyDescent="0.25">
      <c r="A1464" s="189">
        <v>45609</v>
      </c>
      <c r="B1464" s="184" t="s">
        <v>118</v>
      </c>
      <c r="C1464" s="186" t="s">
        <v>179</v>
      </c>
      <c r="D1464" s="192">
        <v>2.57</v>
      </c>
      <c r="E1464" s="179" t="s">
        <v>188</v>
      </c>
    </row>
    <row r="1465" spans="1:5" ht="30" x14ac:dyDescent="0.25">
      <c r="A1465" s="190">
        <v>45651</v>
      </c>
      <c r="B1465" s="184" t="s">
        <v>118</v>
      </c>
      <c r="C1465" s="187" t="s">
        <v>181</v>
      </c>
      <c r="D1465" s="193">
        <v>3.2</v>
      </c>
      <c r="E1465" s="179" t="s">
        <v>188</v>
      </c>
    </row>
    <row r="1466" spans="1:5" ht="30" x14ac:dyDescent="0.25">
      <c r="A1466" s="190">
        <v>45651</v>
      </c>
      <c r="B1466" s="184" t="s">
        <v>118</v>
      </c>
      <c r="C1466" s="187" t="s">
        <v>178</v>
      </c>
      <c r="D1466" s="193">
        <v>3.78</v>
      </c>
      <c r="E1466" s="179" t="s">
        <v>188</v>
      </c>
    </row>
    <row r="1467" spans="1:5" ht="30" x14ac:dyDescent="0.25">
      <c r="A1467" s="190">
        <v>45654</v>
      </c>
      <c r="B1467" s="184" t="s">
        <v>118</v>
      </c>
      <c r="C1467" s="187" t="s">
        <v>178</v>
      </c>
      <c r="D1467" s="193">
        <v>2.88</v>
      </c>
      <c r="E1467" s="179" t="s">
        <v>188</v>
      </c>
    </row>
    <row r="1468" spans="1:5" ht="30" x14ac:dyDescent="0.25">
      <c r="A1468" s="190">
        <v>45655</v>
      </c>
      <c r="B1468" s="184" t="s">
        <v>118</v>
      </c>
      <c r="C1468" s="187" t="s">
        <v>182</v>
      </c>
      <c r="D1468" s="193">
        <v>3.77</v>
      </c>
      <c r="E1468" s="179" t="s">
        <v>188</v>
      </c>
    </row>
    <row r="1469" spans="1:5" ht="30" x14ac:dyDescent="0.25">
      <c r="A1469" s="190">
        <v>45655</v>
      </c>
      <c r="B1469" s="184" t="s">
        <v>118</v>
      </c>
      <c r="C1469" s="187" t="s">
        <v>178</v>
      </c>
      <c r="D1469" s="193">
        <v>2.84</v>
      </c>
      <c r="E1469" s="179" t="s">
        <v>188</v>
      </c>
    </row>
    <row r="1470" spans="1:5" ht="15.75" x14ac:dyDescent="0.25">
      <c r="A1470" s="188">
        <v>45572</v>
      </c>
      <c r="B1470" s="184" t="s">
        <v>183</v>
      </c>
      <c r="C1470" s="185" t="s">
        <v>184</v>
      </c>
      <c r="D1470" s="191">
        <v>3.06</v>
      </c>
      <c r="E1470" s="163" t="s">
        <v>187</v>
      </c>
    </row>
    <row r="1471" spans="1:5" ht="15.75" x14ac:dyDescent="0.25">
      <c r="A1471" s="188">
        <v>45572</v>
      </c>
      <c r="B1471" s="184" t="s">
        <v>183</v>
      </c>
      <c r="C1471" s="185" t="s">
        <v>184</v>
      </c>
      <c r="D1471" s="191">
        <v>2.44</v>
      </c>
      <c r="E1471" s="163" t="s">
        <v>187</v>
      </c>
    </row>
    <row r="1472" spans="1:5" ht="15.75" x14ac:dyDescent="0.25">
      <c r="A1472" s="188">
        <v>45573</v>
      </c>
      <c r="B1472" s="184" t="s">
        <v>183</v>
      </c>
      <c r="C1472" s="185" t="s">
        <v>184</v>
      </c>
      <c r="D1472" s="191">
        <v>3.06</v>
      </c>
      <c r="E1472" s="163" t="s">
        <v>187</v>
      </c>
    </row>
    <row r="1473" spans="1:5" ht="15.75" x14ac:dyDescent="0.25">
      <c r="A1473" s="188">
        <v>45573</v>
      </c>
      <c r="B1473" s="184" t="s">
        <v>183</v>
      </c>
      <c r="C1473" s="185" t="s">
        <v>184</v>
      </c>
      <c r="D1473" s="191">
        <v>2.44</v>
      </c>
      <c r="E1473" s="163" t="s">
        <v>187</v>
      </c>
    </row>
    <row r="1474" spans="1:5" ht="15.75" x14ac:dyDescent="0.25">
      <c r="A1474" s="188">
        <v>45574</v>
      </c>
      <c r="B1474" s="184" t="s">
        <v>183</v>
      </c>
      <c r="C1474" s="185" t="s">
        <v>184</v>
      </c>
      <c r="D1474" s="191">
        <v>3.06</v>
      </c>
      <c r="E1474" s="163" t="s">
        <v>187</v>
      </c>
    </row>
    <row r="1475" spans="1:5" ht="15.75" x14ac:dyDescent="0.25">
      <c r="A1475" s="188">
        <v>45574</v>
      </c>
      <c r="B1475" s="184" t="s">
        <v>183</v>
      </c>
      <c r="C1475" s="185" t="s">
        <v>184</v>
      </c>
      <c r="D1475" s="191">
        <v>2.44</v>
      </c>
      <c r="E1475" s="163" t="s">
        <v>187</v>
      </c>
    </row>
    <row r="1476" spans="1:5" ht="15.75" x14ac:dyDescent="0.25">
      <c r="A1476" s="188">
        <v>45575</v>
      </c>
      <c r="B1476" s="184" t="s">
        <v>183</v>
      </c>
      <c r="C1476" s="185" t="s">
        <v>184</v>
      </c>
      <c r="D1476" s="191">
        <v>3.06</v>
      </c>
      <c r="E1476" s="163" t="s">
        <v>187</v>
      </c>
    </row>
    <row r="1477" spans="1:5" ht="15.75" x14ac:dyDescent="0.25">
      <c r="A1477" s="188">
        <v>45575</v>
      </c>
      <c r="B1477" s="184" t="s">
        <v>183</v>
      </c>
      <c r="C1477" s="185" t="s">
        <v>184</v>
      </c>
      <c r="D1477" s="191">
        <v>2.44</v>
      </c>
      <c r="E1477" s="163" t="s">
        <v>187</v>
      </c>
    </row>
    <row r="1478" spans="1:5" ht="15.75" x14ac:dyDescent="0.25">
      <c r="A1478" s="188">
        <v>45576</v>
      </c>
      <c r="B1478" s="184" t="s">
        <v>183</v>
      </c>
      <c r="C1478" s="185" t="s">
        <v>184</v>
      </c>
      <c r="D1478" s="191">
        <v>3.06</v>
      </c>
      <c r="E1478" s="163" t="s">
        <v>187</v>
      </c>
    </row>
    <row r="1479" spans="1:5" ht="15.75" x14ac:dyDescent="0.25">
      <c r="A1479" s="188">
        <v>45576</v>
      </c>
      <c r="B1479" s="184" t="s">
        <v>183</v>
      </c>
      <c r="C1479" s="185" t="s">
        <v>184</v>
      </c>
      <c r="D1479" s="191">
        <v>3.16</v>
      </c>
      <c r="E1479" s="163" t="s">
        <v>187</v>
      </c>
    </row>
    <row r="1480" spans="1:5" ht="15.75" x14ac:dyDescent="0.25">
      <c r="A1480" s="188">
        <v>45577</v>
      </c>
      <c r="B1480" s="184" t="s">
        <v>183</v>
      </c>
      <c r="C1480" s="185" t="s">
        <v>184</v>
      </c>
      <c r="D1480" s="191">
        <v>3.69</v>
      </c>
      <c r="E1480" s="163" t="s">
        <v>187</v>
      </c>
    </row>
    <row r="1481" spans="1:5" ht="15.75" x14ac:dyDescent="0.25">
      <c r="A1481" s="194">
        <v>45951</v>
      </c>
      <c r="B1481" s="184" t="s">
        <v>183</v>
      </c>
      <c r="C1481" s="185" t="s">
        <v>184</v>
      </c>
      <c r="D1481" s="191">
        <v>2.44</v>
      </c>
      <c r="E1481" s="163" t="s">
        <v>187</v>
      </c>
    </row>
    <row r="1482" spans="1:5" ht="15.75" x14ac:dyDescent="0.25">
      <c r="A1482" s="194">
        <v>45952</v>
      </c>
      <c r="B1482" s="184" t="s">
        <v>183</v>
      </c>
      <c r="C1482" s="185" t="s">
        <v>184</v>
      </c>
      <c r="D1482" s="191">
        <v>3.06</v>
      </c>
      <c r="E1482" s="163" t="s">
        <v>187</v>
      </c>
    </row>
    <row r="1483" spans="1:5" ht="15.75" x14ac:dyDescent="0.25">
      <c r="A1483" s="194">
        <v>45952</v>
      </c>
      <c r="B1483" s="184" t="s">
        <v>183</v>
      </c>
      <c r="C1483" s="185" t="s">
        <v>184</v>
      </c>
      <c r="D1483" s="191">
        <v>2.44</v>
      </c>
      <c r="E1483" s="163" t="s">
        <v>187</v>
      </c>
    </row>
    <row r="1484" spans="1:5" ht="15.75" x14ac:dyDescent="0.25">
      <c r="A1484" s="194">
        <v>45953</v>
      </c>
      <c r="B1484" s="184" t="s">
        <v>183</v>
      </c>
      <c r="C1484" s="185" t="s">
        <v>184</v>
      </c>
      <c r="D1484" s="191">
        <v>3.06</v>
      </c>
      <c r="E1484" s="163" t="s">
        <v>187</v>
      </c>
    </row>
    <row r="1485" spans="1:5" ht="15.75" x14ac:dyDescent="0.25">
      <c r="A1485" s="194">
        <v>45953</v>
      </c>
      <c r="B1485" s="184" t="s">
        <v>183</v>
      </c>
      <c r="C1485" s="185" t="s">
        <v>184</v>
      </c>
      <c r="D1485" s="191">
        <v>2.44</v>
      </c>
      <c r="E1485" s="163" t="s">
        <v>187</v>
      </c>
    </row>
    <row r="1486" spans="1:5" ht="15.75" x14ac:dyDescent="0.25">
      <c r="A1486" s="194">
        <v>45954</v>
      </c>
      <c r="B1486" s="184" t="s">
        <v>183</v>
      </c>
      <c r="C1486" s="185" t="s">
        <v>184</v>
      </c>
      <c r="D1486" s="191">
        <v>3.06</v>
      </c>
      <c r="E1486" s="163" t="s">
        <v>187</v>
      </c>
    </row>
    <row r="1487" spans="1:5" ht="15.75" x14ac:dyDescent="0.25">
      <c r="A1487" s="194">
        <v>45954</v>
      </c>
      <c r="B1487" s="184" t="s">
        <v>183</v>
      </c>
      <c r="C1487" s="185" t="s">
        <v>184</v>
      </c>
      <c r="D1487" s="191">
        <v>2.44</v>
      </c>
      <c r="E1487" s="163" t="s">
        <v>187</v>
      </c>
    </row>
    <row r="1488" spans="1:5" ht="15.75" x14ac:dyDescent="0.25">
      <c r="A1488" s="194">
        <v>45955</v>
      </c>
      <c r="B1488" s="184" t="s">
        <v>183</v>
      </c>
      <c r="C1488" s="185" t="s">
        <v>184</v>
      </c>
      <c r="D1488" s="191">
        <v>3.06</v>
      </c>
      <c r="E1488" s="163" t="s">
        <v>187</v>
      </c>
    </row>
    <row r="1489" spans="1:5" ht="15.75" x14ac:dyDescent="0.25">
      <c r="A1489" s="194">
        <v>45955</v>
      </c>
      <c r="B1489" s="184" t="s">
        <v>183</v>
      </c>
      <c r="C1489" s="185" t="s">
        <v>184</v>
      </c>
      <c r="D1489" s="191">
        <v>3.16</v>
      </c>
      <c r="E1489" s="163" t="s">
        <v>187</v>
      </c>
    </row>
    <row r="1490" spans="1:5" ht="15.75" x14ac:dyDescent="0.25">
      <c r="A1490" s="194">
        <v>45956</v>
      </c>
      <c r="B1490" s="184" t="s">
        <v>183</v>
      </c>
      <c r="C1490" s="185" t="s">
        <v>184</v>
      </c>
      <c r="D1490" s="191">
        <v>3.16</v>
      </c>
      <c r="E1490" s="163" t="s">
        <v>187</v>
      </c>
    </row>
    <row r="1491" spans="1:5" ht="15.75" x14ac:dyDescent="0.25">
      <c r="A1491" s="194">
        <v>45956</v>
      </c>
      <c r="B1491" s="184" t="s">
        <v>183</v>
      </c>
      <c r="C1491" s="185" t="s">
        <v>184</v>
      </c>
      <c r="D1491" s="191">
        <v>3.16</v>
      </c>
      <c r="E1491" s="163" t="s">
        <v>187</v>
      </c>
    </row>
    <row r="1492" spans="1:5" ht="15.75" x14ac:dyDescent="0.25">
      <c r="A1492" s="194">
        <v>45957</v>
      </c>
      <c r="B1492" s="184" t="s">
        <v>183</v>
      </c>
      <c r="C1492" s="185" t="s">
        <v>184</v>
      </c>
      <c r="D1492" s="191">
        <v>2.4900000000000002</v>
      </c>
      <c r="E1492" s="163" t="s">
        <v>187</v>
      </c>
    </row>
    <row r="1493" spans="1:5" ht="15.75" x14ac:dyDescent="0.25">
      <c r="A1493" s="194">
        <v>45957</v>
      </c>
      <c r="B1493" s="184" t="s">
        <v>183</v>
      </c>
      <c r="C1493" s="185" t="s">
        <v>184</v>
      </c>
      <c r="D1493" s="191">
        <v>2.4900000000000002</v>
      </c>
      <c r="E1493" s="163" t="s">
        <v>187</v>
      </c>
    </row>
    <row r="1494" spans="1:5" ht="30" x14ac:dyDescent="0.25">
      <c r="A1494" s="188">
        <v>45593</v>
      </c>
      <c r="B1494" s="184" t="s">
        <v>183</v>
      </c>
      <c r="C1494" s="185" t="s">
        <v>184</v>
      </c>
      <c r="D1494" s="191">
        <v>3.06</v>
      </c>
      <c r="E1494" s="179" t="s">
        <v>188</v>
      </c>
    </row>
    <row r="1495" spans="1:5" ht="30" x14ac:dyDescent="0.25">
      <c r="A1495" s="190">
        <v>45651</v>
      </c>
      <c r="B1495" s="184" t="s">
        <v>183</v>
      </c>
      <c r="C1495" s="187" t="s">
        <v>185</v>
      </c>
      <c r="D1495" s="193">
        <v>3.25</v>
      </c>
      <c r="E1495" s="179" t="s">
        <v>188</v>
      </c>
    </row>
    <row r="1496" spans="1:5" ht="30" x14ac:dyDescent="0.25">
      <c r="A1496" s="190">
        <v>45652</v>
      </c>
      <c r="B1496" s="184" t="s">
        <v>183</v>
      </c>
      <c r="C1496" s="187" t="s">
        <v>186</v>
      </c>
      <c r="D1496" s="193">
        <v>4.0599999999999996</v>
      </c>
      <c r="E1496" s="179" t="s">
        <v>188</v>
      </c>
    </row>
    <row r="1497" spans="1:5" ht="30" x14ac:dyDescent="0.25">
      <c r="A1497" s="190">
        <v>45652</v>
      </c>
      <c r="B1497" s="184" t="s">
        <v>183</v>
      </c>
      <c r="C1497" s="187" t="s">
        <v>185</v>
      </c>
      <c r="D1497" s="193">
        <v>3.12</v>
      </c>
      <c r="E1497" s="179" t="s">
        <v>188</v>
      </c>
    </row>
    <row r="1498" spans="1:5" ht="30" x14ac:dyDescent="0.25">
      <c r="A1498" s="190">
        <v>45653</v>
      </c>
      <c r="B1498" s="184" t="s">
        <v>183</v>
      </c>
      <c r="C1498" s="187" t="s">
        <v>185</v>
      </c>
      <c r="D1498" s="193">
        <v>3.11</v>
      </c>
      <c r="E1498" s="179" t="s">
        <v>188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5BAE-2DA8-4CDF-8B7E-3481A3BBDA84}">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A50737873</value>
    </field>
    <field name="Objective-Title">
      <value order="0">Agency Reporting Template V5.0</value>
    </field>
    <field name="Objective-Description">
      <value order="0"/>
    </field>
    <field name="Objective-CreationStamp">
      <value order="0">2024-10-24T11:56:34Z</value>
    </field>
    <field name="Objective-IsApproved">
      <value order="0">false</value>
    </field>
    <field name="Objective-IsPublished">
      <value order="0">true</value>
    </field>
    <field name="Objective-DatePublished">
      <value order="0">2024-11-07T12:00:11Z</value>
    </field>
    <field name="Objective-ModificationStamp">
      <value order="0">2024-11-07T12:00:12Z</value>
    </field>
    <field name="Objective-Owner">
      <value order="0">Bradley, Ryan R (Z621961)</value>
    </field>
    <field name="Objective-Path">
      <value order="0">Objective Global Folder:SG File Plan:Health, nutrition and care:National Health Service (NHS):NHS management:Advice and policy: NHS management (2018- ):Health Workforce: Health and Care Staffing Act: High Cost Agency Spend Reports: 2024-2029</value>
    </field>
    <field name="Objective-Parent">
      <value order="0">Health Workforce: Health and Care Staffing Act: High Cost Agency Spend Reports: 2024-2029</value>
    </field>
    <field name="Objective-State">
      <value order="0">Published</value>
    </field>
    <field name="Objective-VersionId">
      <value order="0">vA76530924</value>
    </field>
    <field name="Objective-Version">
      <value order="0">3.0</value>
    </field>
    <field name="Objective-VersionNumber">
      <value order="0">5</value>
    </field>
    <field name="Objective-VersionComment">
      <value order="0">Updating Watermark</value>
    </field>
    <field name="Objective-FileNumber">
      <value order="0">POL/43150</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AfC rates</vt:lpstr>
      <vt:lpstr>Resident Doctors rates</vt:lpstr>
      <vt:lpstr>Other medical grades rates</vt:lpstr>
      <vt:lpstr>Reporting template Page 1</vt:lpstr>
      <vt:lpstr>Dental rates</vt:lpstr>
      <vt:lpstr>Reporting template page 2</vt: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Oyindamola Jackson</dc:creator>
  <cp:lastModifiedBy>Karen Doonan</cp:lastModifiedBy>
  <dcterms:created xsi:type="dcterms:W3CDTF">2023-12-05T12:29:07Z</dcterms:created>
  <dcterms:modified xsi:type="dcterms:W3CDTF">2025-02-25T10:58:34Z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A50737873</vt:lpwstr>
  </property>
  <property fmtid="{D5CDD505-2E9C-101B-9397-08002B2CF9AE}" pid="4" name="Objective-Title">
    <vt:lpwstr>Agency Reporting Template V5.0</vt:lpwstr>
  </property>
  <property fmtid="{D5CDD505-2E9C-101B-9397-08002B2CF9AE}" pid="5" name="Objective-Description">
    <vt:lpwstr/>
  </property>
  <property fmtid="{D5CDD505-2E9C-101B-9397-08002B2CF9AE}" pid="6" name="Objective-CreationStamp">
    <vt:filetime>2024-10-24T11:56:34Z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2024-11-07T12:00:11Z</vt:filetime>
  </property>
  <property fmtid="{D5CDD505-2E9C-101B-9397-08002B2CF9AE}" pid="10" name="Objective-ModificationStamp">
    <vt:filetime>2024-11-07T12:00:12Z</vt:filetime>
  </property>
  <property fmtid="{D5CDD505-2E9C-101B-9397-08002B2CF9AE}" pid="11" name="Objective-Owner">
    <vt:lpwstr>Bradley, Ryan R (Z621961)</vt:lpwstr>
  </property>
  <property fmtid="{D5CDD505-2E9C-101B-9397-08002B2CF9AE}" pid="12" name="Objective-Path">
    <vt:lpwstr>Objective Global Folder:SG File Plan:Health, nutrition and care:National Health Service (NHS):NHS management:Advice and policy: NHS management (2018- ):Health Workforce: Health and Care Staffing Act: High Cost Agency Spend Reports: 2024-2029</vt:lpwstr>
  </property>
  <property fmtid="{D5CDD505-2E9C-101B-9397-08002B2CF9AE}" pid="13" name="Objective-Parent">
    <vt:lpwstr>Health Workforce: Health and Care Staffing Act: High Cost Agency Spend Reports: 2024-2029</vt:lpwstr>
  </property>
  <property fmtid="{D5CDD505-2E9C-101B-9397-08002B2CF9AE}" pid="14" name="Objective-State">
    <vt:lpwstr>Published</vt:lpwstr>
  </property>
  <property fmtid="{D5CDD505-2E9C-101B-9397-08002B2CF9AE}" pid="15" name="Objective-VersionId">
    <vt:lpwstr>vA76530924</vt:lpwstr>
  </property>
  <property fmtid="{D5CDD505-2E9C-101B-9397-08002B2CF9AE}" pid="16" name="Objective-Version">
    <vt:lpwstr>3.0</vt:lpwstr>
  </property>
  <property fmtid="{D5CDD505-2E9C-101B-9397-08002B2CF9AE}" pid="17" name="Objective-VersionNumber">
    <vt:r8>5</vt:r8>
  </property>
  <property fmtid="{D5CDD505-2E9C-101B-9397-08002B2CF9AE}" pid="18" name="Objective-VersionComment">
    <vt:lpwstr>Updating Watermark</vt:lpwstr>
  </property>
  <property fmtid="{D5CDD505-2E9C-101B-9397-08002B2CF9AE}" pid="19" name="Objective-FileNumber">
    <vt:lpwstr>POL/43150</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